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410" windowHeight="8775"/>
  </bookViews>
  <sheets>
    <sheet name="ВРП" sheetId="4" r:id="rId1"/>
    <sheet name="саноат" sheetId="10" r:id="rId2"/>
    <sheet name="Қурилиш ишлари" sheetId="6" r:id="rId3"/>
    <sheet name="қишлоқ хўжалиги" sheetId="11" r:id="rId4"/>
    <sheet name="савдо" sheetId="12" r:id="rId5"/>
    <sheet name="хизмат" sheetId="13" r:id="rId6"/>
  </sheets>
  <definedNames>
    <definedName name="_xlnm.Print_Area" localSheetId="0">ВРП!$A$1:$N$11</definedName>
    <definedName name="_xlnm.Print_Area" localSheetId="3">'қишлоқ хўжалиги'!$A$1:$N$22</definedName>
    <definedName name="_xlnm.Print_Area" localSheetId="2">'Қурилиш ишлари'!$A$1:$N$22</definedName>
    <definedName name="_xlnm.Print_Area" localSheetId="4">савдо!$A$1:$N$22</definedName>
    <definedName name="_xlnm.Print_Area" localSheetId="1">саноат!$A$1:$N$22</definedName>
    <definedName name="_xlnm.Print_Area" localSheetId="5">хизмат!$A$1:$N$22</definedName>
  </definedNames>
  <calcPr calcId="162913"/>
</workbook>
</file>

<file path=xl/calcChain.xml><?xml version="1.0" encoding="utf-8"?>
<calcChain xmlns="http://schemas.openxmlformats.org/spreadsheetml/2006/main">
  <c r="J9" i="4" l="1"/>
  <c r="L6" i="4" l="1"/>
  <c r="L22" i="13" l="1"/>
  <c r="M22" i="13" s="1"/>
  <c r="N22" i="13" s="1"/>
  <c r="K22" i="13"/>
  <c r="J22" i="13"/>
  <c r="L21" i="13"/>
  <c r="M21" i="13" s="1"/>
  <c r="N21" i="13" s="1"/>
  <c r="K21" i="13"/>
  <c r="J21" i="13"/>
  <c r="L20" i="13"/>
  <c r="M20" i="13" s="1"/>
  <c r="N20" i="13" s="1"/>
  <c r="K20" i="13"/>
  <c r="J20" i="13"/>
  <c r="L19" i="13"/>
  <c r="M19" i="13" s="1"/>
  <c r="N19" i="13" s="1"/>
  <c r="K19" i="13"/>
  <c r="J19" i="13"/>
  <c r="L18" i="13"/>
  <c r="M18" i="13" s="1"/>
  <c r="N18" i="13" s="1"/>
  <c r="K18" i="13"/>
  <c r="J18" i="13"/>
  <c r="L17" i="13"/>
  <c r="M17" i="13" s="1"/>
  <c r="N17" i="13" s="1"/>
  <c r="K17" i="13"/>
  <c r="J17" i="13"/>
  <c r="L16" i="13"/>
  <c r="M16" i="13" s="1"/>
  <c r="N16" i="13" s="1"/>
  <c r="K16" i="13"/>
  <c r="J16" i="13"/>
  <c r="L15" i="13"/>
  <c r="M15" i="13" s="1"/>
  <c r="N15" i="13" s="1"/>
  <c r="K15" i="13"/>
  <c r="J15" i="13"/>
  <c r="L14" i="13"/>
  <c r="M14" i="13" s="1"/>
  <c r="N14" i="13" s="1"/>
  <c r="K14" i="13"/>
  <c r="J14" i="13"/>
  <c r="L13" i="13"/>
  <c r="M13" i="13" s="1"/>
  <c r="N13" i="13" s="1"/>
  <c r="K13" i="13"/>
  <c r="J13" i="13"/>
  <c r="L12" i="13"/>
  <c r="M12" i="13" s="1"/>
  <c r="N12" i="13" s="1"/>
  <c r="K12" i="13"/>
  <c r="J12" i="13"/>
  <c r="L11" i="13"/>
  <c r="M11" i="13" s="1"/>
  <c r="N11" i="13" s="1"/>
  <c r="K11" i="13"/>
  <c r="J11" i="13"/>
  <c r="L10" i="13"/>
  <c r="M10" i="13" s="1"/>
  <c r="N10" i="13" s="1"/>
  <c r="K10" i="13"/>
  <c r="J10" i="13"/>
  <c r="L9" i="13"/>
  <c r="M9" i="13" s="1"/>
  <c r="N9" i="13" s="1"/>
  <c r="K9" i="13"/>
  <c r="J9" i="13"/>
  <c r="L8" i="13"/>
  <c r="M8" i="13" s="1"/>
  <c r="N8" i="13" s="1"/>
  <c r="K8" i="13"/>
  <c r="J8" i="13"/>
  <c r="L7" i="13"/>
  <c r="M7" i="13" s="1"/>
  <c r="N7" i="13" s="1"/>
  <c r="K7" i="13"/>
  <c r="J7" i="13"/>
  <c r="L22" i="12"/>
  <c r="M22" i="12" s="1"/>
  <c r="N22" i="12" s="1"/>
  <c r="K22" i="12"/>
  <c r="J22" i="12"/>
  <c r="L21" i="12"/>
  <c r="M21" i="12" s="1"/>
  <c r="N21" i="12" s="1"/>
  <c r="K21" i="12"/>
  <c r="J21" i="12"/>
  <c r="L20" i="12"/>
  <c r="M20" i="12" s="1"/>
  <c r="N20" i="12" s="1"/>
  <c r="K20" i="12"/>
  <c r="J20" i="12"/>
  <c r="L19" i="12"/>
  <c r="M19" i="12" s="1"/>
  <c r="N19" i="12" s="1"/>
  <c r="K19" i="12"/>
  <c r="J19" i="12"/>
  <c r="L18" i="12"/>
  <c r="M18" i="12" s="1"/>
  <c r="N18" i="12" s="1"/>
  <c r="K18" i="12"/>
  <c r="J18" i="12"/>
  <c r="L17" i="12"/>
  <c r="M17" i="12" s="1"/>
  <c r="N17" i="12" s="1"/>
  <c r="K17" i="12"/>
  <c r="J17" i="12"/>
  <c r="L16" i="12"/>
  <c r="M16" i="12" s="1"/>
  <c r="N16" i="12" s="1"/>
  <c r="K16" i="12"/>
  <c r="J16" i="12"/>
  <c r="L15" i="12"/>
  <c r="M15" i="12" s="1"/>
  <c r="N15" i="12" s="1"/>
  <c r="K15" i="12"/>
  <c r="J15" i="12"/>
  <c r="L14" i="12"/>
  <c r="M14" i="12" s="1"/>
  <c r="N14" i="12" s="1"/>
  <c r="K14" i="12"/>
  <c r="J14" i="12"/>
  <c r="L13" i="12"/>
  <c r="M13" i="12" s="1"/>
  <c r="N13" i="12" s="1"/>
  <c r="K13" i="12"/>
  <c r="J13" i="12"/>
  <c r="L12" i="12"/>
  <c r="M12" i="12" s="1"/>
  <c r="N12" i="12" s="1"/>
  <c r="K12" i="12"/>
  <c r="J12" i="12"/>
  <c r="L11" i="12"/>
  <c r="M11" i="12" s="1"/>
  <c r="N11" i="12" s="1"/>
  <c r="K11" i="12"/>
  <c r="J11" i="12"/>
  <c r="L10" i="12"/>
  <c r="M10" i="12" s="1"/>
  <c r="N10" i="12" s="1"/>
  <c r="K10" i="12"/>
  <c r="J10" i="12"/>
  <c r="L9" i="12"/>
  <c r="M9" i="12" s="1"/>
  <c r="N9" i="12" s="1"/>
  <c r="K9" i="12"/>
  <c r="J9" i="12"/>
  <c r="L8" i="12"/>
  <c r="M8" i="12" s="1"/>
  <c r="N8" i="12" s="1"/>
  <c r="K8" i="12"/>
  <c r="J8" i="12"/>
  <c r="L7" i="12"/>
  <c r="M7" i="12" s="1"/>
  <c r="N7" i="12" s="1"/>
  <c r="K7" i="12"/>
  <c r="J7" i="12"/>
  <c r="L22" i="11"/>
  <c r="M22" i="11" s="1"/>
  <c r="N22" i="11" s="1"/>
  <c r="K22" i="11"/>
  <c r="J22" i="11"/>
  <c r="L21" i="11"/>
  <c r="M21" i="11" s="1"/>
  <c r="N21" i="11" s="1"/>
  <c r="K21" i="11"/>
  <c r="J21" i="11"/>
  <c r="L20" i="11"/>
  <c r="M20" i="11" s="1"/>
  <c r="N20" i="11" s="1"/>
  <c r="K20" i="11"/>
  <c r="J20" i="11"/>
  <c r="L19" i="11"/>
  <c r="M19" i="11" s="1"/>
  <c r="N19" i="11" s="1"/>
  <c r="K19" i="11"/>
  <c r="J19" i="11"/>
  <c r="L18" i="11"/>
  <c r="M18" i="11" s="1"/>
  <c r="N18" i="11" s="1"/>
  <c r="K18" i="11"/>
  <c r="J18" i="11"/>
  <c r="L17" i="11"/>
  <c r="M17" i="11" s="1"/>
  <c r="N17" i="11" s="1"/>
  <c r="K17" i="11"/>
  <c r="J17" i="11"/>
  <c r="L16" i="11"/>
  <c r="M16" i="11" s="1"/>
  <c r="N16" i="11" s="1"/>
  <c r="K16" i="11"/>
  <c r="J16" i="11"/>
  <c r="L15" i="11"/>
  <c r="M15" i="11" s="1"/>
  <c r="N15" i="11" s="1"/>
  <c r="K15" i="11"/>
  <c r="J15" i="11"/>
  <c r="L14" i="11"/>
  <c r="M14" i="11" s="1"/>
  <c r="N14" i="11" s="1"/>
  <c r="K14" i="11"/>
  <c r="J14" i="11"/>
  <c r="L13" i="11"/>
  <c r="M13" i="11" s="1"/>
  <c r="N13" i="11" s="1"/>
  <c r="K13" i="11"/>
  <c r="J13" i="11"/>
  <c r="L12" i="11"/>
  <c r="M12" i="11" s="1"/>
  <c r="N12" i="11" s="1"/>
  <c r="K12" i="11"/>
  <c r="J12" i="11"/>
  <c r="L11" i="11"/>
  <c r="M11" i="11" s="1"/>
  <c r="N11" i="11" s="1"/>
  <c r="K11" i="11"/>
  <c r="J11" i="11"/>
  <c r="L10" i="11"/>
  <c r="M10" i="11" s="1"/>
  <c r="N10" i="11" s="1"/>
  <c r="K10" i="11"/>
  <c r="J10" i="11"/>
  <c r="L9" i="11"/>
  <c r="M9" i="11" s="1"/>
  <c r="N9" i="11" s="1"/>
  <c r="K9" i="11"/>
  <c r="J9" i="11"/>
  <c r="L8" i="11"/>
  <c r="M8" i="11" s="1"/>
  <c r="N8" i="11" s="1"/>
  <c r="K8" i="11"/>
  <c r="J8" i="11"/>
  <c r="L7" i="11"/>
  <c r="M7" i="11" s="1"/>
  <c r="N7" i="11" s="1"/>
  <c r="K7" i="11"/>
  <c r="J7" i="11"/>
  <c r="L22" i="10"/>
  <c r="M22" i="10" s="1"/>
  <c r="N22" i="10" s="1"/>
  <c r="K22" i="10"/>
  <c r="J22" i="10"/>
  <c r="L21" i="10"/>
  <c r="M21" i="10" s="1"/>
  <c r="N21" i="10" s="1"/>
  <c r="K21" i="10"/>
  <c r="J21" i="10"/>
  <c r="L20" i="10"/>
  <c r="M20" i="10" s="1"/>
  <c r="N20" i="10" s="1"/>
  <c r="K20" i="10"/>
  <c r="J20" i="10"/>
  <c r="L19" i="10"/>
  <c r="M19" i="10" s="1"/>
  <c r="N19" i="10" s="1"/>
  <c r="K19" i="10"/>
  <c r="J19" i="10"/>
  <c r="L18" i="10"/>
  <c r="M18" i="10" s="1"/>
  <c r="N18" i="10" s="1"/>
  <c r="K18" i="10"/>
  <c r="J18" i="10"/>
  <c r="L17" i="10"/>
  <c r="M17" i="10" s="1"/>
  <c r="N17" i="10" s="1"/>
  <c r="K17" i="10"/>
  <c r="J17" i="10"/>
  <c r="L16" i="10"/>
  <c r="M16" i="10" s="1"/>
  <c r="N16" i="10" s="1"/>
  <c r="K16" i="10"/>
  <c r="J16" i="10"/>
  <c r="L15" i="10"/>
  <c r="M15" i="10" s="1"/>
  <c r="N15" i="10" s="1"/>
  <c r="K15" i="10"/>
  <c r="J15" i="10"/>
  <c r="L14" i="10"/>
  <c r="M14" i="10" s="1"/>
  <c r="N14" i="10" s="1"/>
  <c r="K14" i="10"/>
  <c r="J14" i="10"/>
  <c r="L13" i="10"/>
  <c r="M13" i="10" s="1"/>
  <c r="N13" i="10" s="1"/>
  <c r="K13" i="10"/>
  <c r="J13" i="10"/>
  <c r="L12" i="10"/>
  <c r="M12" i="10" s="1"/>
  <c r="N12" i="10" s="1"/>
  <c r="K12" i="10"/>
  <c r="J12" i="10"/>
  <c r="L11" i="10"/>
  <c r="M11" i="10" s="1"/>
  <c r="N11" i="10" s="1"/>
  <c r="K11" i="10"/>
  <c r="J11" i="10"/>
  <c r="L10" i="10"/>
  <c r="M10" i="10" s="1"/>
  <c r="N10" i="10" s="1"/>
  <c r="K10" i="10"/>
  <c r="J10" i="10"/>
  <c r="L9" i="10"/>
  <c r="M9" i="10" s="1"/>
  <c r="N9" i="10" s="1"/>
  <c r="K9" i="10"/>
  <c r="J9" i="10"/>
  <c r="L8" i="10"/>
  <c r="M8" i="10" s="1"/>
  <c r="N8" i="10" s="1"/>
  <c r="K8" i="10"/>
  <c r="J8" i="10"/>
  <c r="L7" i="10"/>
  <c r="M7" i="10" s="1"/>
  <c r="N7" i="10" s="1"/>
  <c r="K7" i="10"/>
  <c r="J7" i="10"/>
  <c r="L7" i="6" l="1"/>
  <c r="L20" i="6" l="1"/>
  <c r="M20" i="6" s="1"/>
  <c r="N20" i="6" s="1"/>
  <c r="K20" i="6"/>
  <c r="J20" i="6"/>
  <c r="L19" i="6"/>
  <c r="M19" i="6" s="1"/>
  <c r="N19" i="6" s="1"/>
  <c r="K19" i="6"/>
  <c r="J19" i="6"/>
  <c r="L18" i="6"/>
  <c r="M18" i="6" s="1"/>
  <c r="N18" i="6" s="1"/>
  <c r="K18" i="6"/>
  <c r="J18" i="6"/>
  <c r="L17" i="6"/>
  <c r="M17" i="6" s="1"/>
  <c r="N17" i="6" s="1"/>
  <c r="K17" i="6"/>
  <c r="J17" i="6"/>
  <c r="L16" i="6"/>
  <c r="M16" i="6" s="1"/>
  <c r="N16" i="6" s="1"/>
  <c r="K16" i="6"/>
  <c r="J16" i="6"/>
  <c r="L15" i="6"/>
  <c r="M15" i="6" s="1"/>
  <c r="N15" i="6" s="1"/>
  <c r="K15" i="6"/>
  <c r="J15" i="6"/>
  <c r="L14" i="6"/>
  <c r="M14" i="6" s="1"/>
  <c r="N14" i="6" s="1"/>
  <c r="K14" i="6"/>
  <c r="J14" i="6"/>
  <c r="L13" i="6"/>
  <c r="M13" i="6" s="1"/>
  <c r="N13" i="6" s="1"/>
  <c r="K13" i="6"/>
  <c r="J13" i="6"/>
  <c r="L12" i="6"/>
  <c r="M12" i="6" s="1"/>
  <c r="N12" i="6" s="1"/>
  <c r="K12" i="6"/>
  <c r="J12" i="6"/>
  <c r="L11" i="6"/>
  <c r="M11" i="6" s="1"/>
  <c r="N11" i="6" s="1"/>
  <c r="K11" i="6"/>
  <c r="J11" i="6"/>
  <c r="L10" i="6"/>
  <c r="M10" i="6" s="1"/>
  <c r="N10" i="6" s="1"/>
  <c r="K10" i="6"/>
  <c r="J10" i="6"/>
  <c r="L9" i="6"/>
  <c r="M9" i="6" s="1"/>
  <c r="N9" i="6" s="1"/>
  <c r="K9" i="6"/>
  <c r="J9" i="6"/>
  <c r="L8" i="6"/>
  <c r="M8" i="6" s="1"/>
  <c r="N8" i="6" s="1"/>
  <c r="K8" i="6"/>
  <c r="J8" i="6"/>
  <c r="L22" i="6"/>
  <c r="M22" i="6" s="1"/>
  <c r="N22" i="6" s="1"/>
  <c r="K22" i="6"/>
  <c r="J22" i="6"/>
  <c r="L21" i="6"/>
  <c r="M21" i="6" s="1"/>
  <c r="N21" i="6" s="1"/>
  <c r="K21" i="6"/>
  <c r="J21" i="6"/>
  <c r="M7" i="6"/>
  <c r="N7" i="6" s="1"/>
  <c r="K7" i="6"/>
  <c r="J7" i="6"/>
  <c r="L11" i="4" l="1"/>
  <c r="M11" i="4" s="1"/>
  <c r="N11" i="4" s="1"/>
  <c r="L10" i="4"/>
  <c r="M10" i="4" s="1"/>
  <c r="N10" i="4" s="1"/>
  <c r="L9" i="4"/>
  <c r="M9" i="4" s="1"/>
  <c r="N9" i="4" s="1"/>
  <c r="L8" i="4"/>
  <c r="M8" i="4" s="1"/>
  <c r="N8" i="4" s="1"/>
  <c r="L7" i="4"/>
  <c r="M7" i="4" s="1"/>
  <c r="N7" i="4" s="1"/>
  <c r="M6" i="4"/>
  <c r="N6" i="4" s="1"/>
  <c r="J6" i="4" l="1"/>
  <c r="K6" i="4"/>
  <c r="J8" i="4" l="1"/>
  <c r="J10" i="4"/>
  <c r="J11" i="4"/>
  <c r="J7" i="4"/>
  <c r="K7" i="4" l="1"/>
  <c r="K8" i="4"/>
  <c r="K9" i="4"/>
  <c r="K10" i="4"/>
  <c r="K11" i="4"/>
  <c r="A7" i="4" l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<sst xmlns="http://schemas.openxmlformats.org/spreadsheetml/2006/main" count="218" uniqueCount="46">
  <si>
    <t>№</t>
  </si>
  <si>
    <t>млрд.сўм</t>
  </si>
  <si>
    <t>ўсиш суръати, %да</t>
  </si>
  <si>
    <t>Ялпи худудий маҳсулот</t>
  </si>
  <si>
    <t>Қурилиш ишлари</t>
  </si>
  <si>
    <t>Қишлоқ хўжалиги маҳсулотлари</t>
  </si>
  <si>
    <t>Хизмат кўрсатиш соҳаси</t>
  </si>
  <si>
    <t>Чакана савдо айланмаси</t>
  </si>
  <si>
    <t>Саноат маҳсулотлари ишлаб чиқариш</t>
  </si>
  <si>
    <t>Шаҳар ва туманлар номи</t>
  </si>
  <si>
    <t>(прогноз)</t>
  </si>
  <si>
    <t>(амалда)</t>
  </si>
  <si>
    <t>ўсиш суръати %да</t>
  </si>
  <si>
    <t xml:space="preserve">Прогнозга нисбатан фарқи </t>
  </si>
  <si>
    <t>%</t>
  </si>
  <si>
    <t>Аҳоли жон бошига</t>
  </si>
  <si>
    <r>
      <t>Жами (</t>
    </r>
    <r>
      <rPr>
        <b/>
        <i/>
        <sz val="14"/>
        <color theme="1"/>
        <rFont val="Times New Roman"/>
        <family val="1"/>
        <charset val="204"/>
      </rPr>
      <t>минг сўм</t>
    </r>
    <r>
      <rPr>
        <b/>
        <sz val="14"/>
        <color theme="1"/>
        <rFont val="Times New Roman"/>
        <family val="1"/>
        <charset val="204"/>
      </rPr>
      <t>)</t>
    </r>
  </si>
  <si>
    <r>
      <t>1 ойда (</t>
    </r>
    <r>
      <rPr>
        <b/>
        <i/>
        <sz val="14"/>
        <color theme="1"/>
        <rFont val="Times New Roman"/>
        <family val="1"/>
        <charset val="204"/>
      </rPr>
      <t>минг сўм</t>
    </r>
    <r>
      <rPr>
        <b/>
        <sz val="14"/>
        <color theme="1"/>
        <rFont val="Times New Roman"/>
        <family val="1"/>
        <charset val="204"/>
      </rPr>
      <t>)</t>
    </r>
  </si>
  <si>
    <r>
      <t>1 кунда (</t>
    </r>
    <r>
      <rPr>
        <b/>
        <i/>
        <sz val="14"/>
        <color theme="1"/>
        <rFont val="Times New Roman"/>
        <family val="1"/>
        <charset val="204"/>
      </rPr>
      <t>минг сўм</t>
    </r>
    <r>
      <rPr>
        <b/>
        <sz val="14"/>
        <color theme="1"/>
        <rFont val="Times New Roman"/>
        <family val="1"/>
        <charset val="204"/>
      </rPr>
      <t>)</t>
    </r>
  </si>
  <si>
    <t>Вилоят</t>
  </si>
  <si>
    <t>Қарши шаҳар</t>
  </si>
  <si>
    <t>Шаҳрисабз шаҳар</t>
  </si>
  <si>
    <r>
      <t xml:space="preserve">Аҳоли сони
(минг киши)
</t>
    </r>
    <r>
      <rPr>
        <i/>
        <sz val="10"/>
        <color theme="1"/>
        <rFont val="Times New Roman"/>
        <family val="1"/>
        <charset val="204"/>
      </rPr>
      <t>01.04.2020 й</t>
    </r>
  </si>
  <si>
    <t>Вилоятнинг 2020 йил январь-декабр ойларида макроиқтисодий кўрсаткичлар 
бажарилиши тўғрисида 
МАЪЛУМОТ</t>
  </si>
  <si>
    <t>2019 йил январь-декабрь (амалда)</t>
  </si>
  <si>
    <t>2020 йил январь-декабр</t>
  </si>
  <si>
    <t>Вилоятнинг шаҳар ва туманларида саноат маҳсулотлари ишлаб чиқариш прогноз кўрсаткичларининг 
2020 йил январь-декабр ойлари бажарилиши тўғрисида 
МАЪЛУМОТ</t>
  </si>
  <si>
    <t>Вилоятнинг шаҳар ва туманларида қурилиш ишларининг прогноз кўрсаткичларининг 
2020 йил январь-декабр ойлари  бажарилиши тўғрисида 
МАЪЛУМОТ</t>
  </si>
  <si>
    <t>Вилоятнинг шаҳар ва туманларида қишлоқ хўжалиги прогноз кўрсаткичларининг 
2020 йил январь-декабр ойлари бажарилиши тўғрисида 
МАЪЛУМОТ</t>
  </si>
  <si>
    <t>Вилоятнинг шаҳар ва туманларида чакана савдо айланмаси прогноз кўрсаткичларининг 
2020 йил январь-декабр ойлари бажарилиши тўғрисида 
МАЪЛУМОТ</t>
  </si>
  <si>
    <t>Вилоятнинг шаҳар ва туманларида хизмат кўрсатиш соҳаси прогноз кўрсаткичларининг 
2020 йил январь-декабр ойлари бажарилиши тўғрисида 
МАЪЛУМОТ</t>
  </si>
  <si>
    <t>Ғузор тумани</t>
  </si>
  <si>
    <t>Деҳқонобод тумани</t>
  </si>
  <si>
    <t>Қамаши тумани</t>
  </si>
  <si>
    <t>Қарши тумани</t>
  </si>
  <si>
    <t>Косон тумани</t>
  </si>
  <si>
    <t>Китоб тумани</t>
  </si>
  <si>
    <t>Миришкор тумани</t>
  </si>
  <si>
    <t>Муборак тумани</t>
  </si>
  <si>
    <t>Нишон тумани</t>
  </si>
  <si>
    <t>Касби тумани</t>
  </si>
  <si>
    <t>Чироқчи тумани</t>
  </si>
  <si>
    <t>Шахрисабз тумани</t>
  </si>
  <si>
    <t>Яккабоғ тумани</t>
  </si>
  <si>
    <t>Дехконобод тумани</t>
  </si>
  <si>
    <t>Шаҳрисабз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</si>
</sst>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_-* #,##0.00\ _с_ў_м_-;\-* #,##0.00\ _с_ў_м_-;_-* &quot;-&quot;??\ _с_ў_м_-;_-@_-"/>
    <numFmt numFmtId="167" formatCode="#,##0.0"/>
    <numFmt numFmtId="168" formatCode="_-* #,##0.00\ _р_._-;\-* #,##0.00\ _р_._-;_-* &quot;-&quot;??\ _р_._-;_-@_-"/>
    <numFmt numFmtId="169" formatCode="#,##0.0_ ;[Red]\-#,##0.0\ 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6" fontId="7" fillId="0" borderId="0" applyFont="0" applyFill="0" applyBorder="0" applyAlignment="0" applyProtection="0"/>
    <xf numFmtId="0" fontId="8" fillId="0" borderId="0"/>
    <xf numFmtId="0" fontId="9" fillId="0" borderId="0"/>
    <xf numFmtId="164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</cellStyleXfs>
  <cellXfs count="192">
    <xf numFmtId="0" fontId="0" fillId="0" borderId="0" xfId="0"/>
    <xf numFmtId="167" fontId="19" fillId="2" borderId="7" xfId="8" applyNumberFormat="1" applyFont="1" applyFill="1" applyBorder="1" applyAlignment="1">
      <alignment horizontal="center" vertical="center" wrapText="1"/>
    </xf>
    <xf numFmtId="167" fontId="19" fillId="2" borderId="4" xfId="8" applyNumberFormat="1" applyFont="1" applyFill="1" applyBorder="1" applyAlignment="1">
      <alignment horizontal="center" vertical="center" wrapText="1"/>
    </xf>
    <xf numFmtId="167" fontId="19" fillId="2" borderId="6" xfId="0" applyNumberFormat="1" applyFont="1" applyFill="1" applyBorder="1" applyAlignment="1">
      <alignment horizontal="center" vertical="center" wrapText="1"/>
    </xf>
    <xf numFmtId="167" fontId="19" fillId="2" borderId="34" xfId="0" applyNumberFormat="1" applyFont="1" applyFill="1" applyBorder="1" applyAlignment="1">
      <alignment horizontal="center" vertical="center" wrapText="1"/>
    </xf>
    <xf numFmtId="167" fontId="19" fillId="2" borderId="7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7" fontId="19" fillId="2" borderId="36" xfId="0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 wrapText="1"/>
    </xf>
    <xf numFmtId="167" fontId="11" fillId="2" borderId="26" xfId="3" applyNumberFormat="1" applyFont="1" applyFill="1" applyBorder="1" applyAlignment="1">
      <alignment horizontal="center" vertical="center" wrapText="1"/>
    </xf>
    <xf numFmtId="167" fontId="11" fillId="2" borderId="27" xfId="3" applyNumberFormat="1" applyFont="1" applyFill="1" applyBorder="1" applyAlignment="1">
      <alignment horizontal="center" vertical="center" wrapText="1"/>
    </xf>
    <xf numFmtId="167" fontId="19" fillId="2" borderId="41" xfId="3" applyNumberFormat="1" applyFont="1" applyFill="1" applyBorder="1" applyAlignment="1">
      <alignment horizontal="center" vertical="center" wrapText="1"/>
    </xf>
    <xf numFmtId="167" fontId="19" fillId="2" borderId="6" xfId="3" applyNumberFormat="1" applyFont="1" applyFill="1" applyBorder="1" applyAlignment="1">
      <alignment horizontal="center" vertical="center" wrapText="1"/>
    </xf>
    <xf numFmtId="167" fontId="19" fillId="2" borderId="7" xfId="3" applyNumberFormat="1" applyFont="1" applyFill="1" applyBorder="1" applyAlignment="1">
      <alignment horizontal="center" vertical="center" wrapText="1"/>
    </xf>
    <xf numFmtId="167" fontId="19" fillId="2" borderId="3" xfId="3" applyNumberFormat="1" applyFont="1" applyFill="1" applyBorder="1" applyAlignment="1">
      <alignment horizontal="center" vertical="center" wrapText="1"/>
    </xf>
    <xf numFmtId="167" fontId="19" fillId="2" borderId="4" xfId="3" applyNumberFormat="1" applyFont="1" applyFill="1" applyBorder="1" applyAlignment="1">
      <alignment horizontal="center" vertical="center" wrapText="1"/>
    </xf>
    <xf numFmtId="167" fontId="11" fillId="2" borderId="26" xfId="0" applyNumberFormat="1" applyFont="1" applyFill="1" applyBorder="1" applyAlignment="1">
      <alignment horizontal="center" vertical="center" wrapText="1"/>
    </xf>
    <xf numFmtId="167" fontId="11" fillId="2" borderId="27" xfId="0" applyNumberFormat="1" applyFont="1" applyFill="1" applyBorder="1" applyAlignment="1">
      <alignment horizontal="center" vertical="center" wrapText="1"/>
    </xf>
    <xf numFmtId="167" fontId="19" fillId="2" borderId="5" xfId="0" applyNumberFormat="1" applyFont="1" applyFill="1" applyBorder="1" applyAlignment="1">
      <alignment horizontal="center" vertical="center" wrapText="1"/>
    </xf>
    <xf numFmtId="167" fontId="19" fillId="2" borderId="41" xfId="0" applyNumberFormat="1" applyFont="1" applyFill="1" applyBorder="1" applyAlignment="1">
      <alignment horizontal="center" vertical="center" wrapText="1"/>
    </xf>
    <xf numFmtId="167" fontId="11" fillId="2" borderId="44" xfId="0" applyNumberFormat="1" applyFont="1" applyFill="1" applyBorder="1" applyAlignment="1">
      <alignment horizontal="center" vertical="center" wrapText="1"/>
    </xf>
    <xf numFmtId="167" fontId="19" fillId="2" borderId="45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2" borderId="0" xfId="0" applyFont="1" applyFill="1"/>
    <xf numFmtId="165" fontId="4" fillId="2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1" fillId="2" borderId="29" xfId="8" applyFont="1" applyFill="1" applyBorder="1" applyAlignment="1">
      <alignment horizontal="center" vertical="center" wrapText="1"/>
    </xf>
    <xf numFmtId="0" fontId="1" fillId="2" borderId="30" xfId="8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horizontal="center" vertical="center" wrapText="1"/>
    </xf>
    <xf numFmtId="167" fontId="15" fillId="2" borderId="6" xfId="0" applyNumberFormat="1" applyFont="1" applyFill="1" applyBorder="1" applyAlignment="1">
      <alignment horizontal="center" vertical="center" wrapText="1"/>
    </xf>
    <xf numFmtId="167" fontId="15" fillId="2" borderId="13" xfId="0" applyNumberFormat="1" applyFont="1" applyFill="1" applyBorder="1" applyAlignment="1">
      <alignment horizontal="center" vertical="center" wrapText="1"/>
    </xf>
    <xf numFmtId="167" fontId="15" fillId="2" borderId="35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167" fontId="15" fillId="2" borderId="7" xfId="0" applyNumberFormat="1" applyFont="1" applyFill="1" applyBorder="1" applyAlignment="1">
      <alignment horizontal="center" vertical="center" wrapText="1"/>
    </xf>
    <xf numFmtId="167" fontId="15" fillId="2" borderId="34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167" fontId="15" fillId="2" borderId="8" xfId="0" applyNumberFormat="1" applyFont="1" applyFill="1" applyBorder="1" applyAlignment="1">
      <alignment horizontal="center" vertical="center" wrapText="1"/>
    </xf>
    <xf numFmtId="167" fontId="15" fillId="2" borderId="3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7" fontId="15" fillId="2" borderId="36" xfId="0" applyNumberFormat="1" applyFont="1" applyFill="1" applyBorder="1" applyAlignment="1">
      <alignment horizontal="center" vertical="center" wrapText="1"/>
    </xf>
    <xf numFmtId="0" fontId="18" fillId="2" borderId="5" xfId="8" applyFont="1" applyFill="1" applyBorder="1" applyAlignment="1">
      <alignment horizontal="center" vertical="center" wrapText="1"/>
    </xf>
    <xf numFmtId="0" fontId="18" fillId="2" borderId="6" xfId="8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7" fontId="1" fillId="2" borderId="39" xfId="0" applyNumberFormat="1" applyFont="1" applyFill="1" applyBorder="1" applyAlignment="1">
      <alignment horizontal="center" vertical="center" wrapText="1"/>
    </xf>
    <xf numFmtId="167" fontId="20" fillId="2" borderId="26" xfId="1" applyNumberFormat="1" applyFont="1" applyFill="1" applyBorder="1" applyAlignment="1">
      <alignment horizontal="center" vertical="center" wrapText="1"/>
    </xf>
    <xf numFmtId="167" fontId="20" fillId="2" borderId="27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/>
    </xf>
    <xf numFmtId="167" fontId="3" fillId="2" borderId="43" xfId="0" applyNumberFormat="1" applyFont="1" applyFill="1" applyBorder="1" applyAlignment="1">
      <alignment horizontal="center" vertical="center" wrapText="1"/>
    </xf>
    <xf numFmtId="167" fontId="19" fillId="2" borderId="41" xfId="0" applyNumberFormat="1" applyFont="1" applyFill="1" applyBorder="1" applyAlignment="1">
      <alignment horizontal="center" vertical="center"/>
    </xf>
    <xf numFmtId="167" fontId="19" fillId="2" borderId="5" xfId="0" applyNumberFormat="1" applyFont="1" applyFill="1" applyBorder="1" applyAlignment="1">
      <alignment horizontal="center" vertical="center"/>
    </xf>
    <xf numFmtId="167" fontId="19" fillId="2" borderId="12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/>
    </xf>
    <xf numFmtId="167" fontId="19" fillId="2" borderId="7" xfId="0" applyNumberFormat="1" applyFont="1" applyFill="1" applyBorder="1" applyAlignment="1">
      <alignment horizontal="center" vertical="center"/>
    </xf>
    <xf numFmtId="167" fontId="19" fillId="2" borderId="6" xfId="0" applyNumberFormat="1" applyFont="1" applyFill="1" applyBorder="1" applyAlignment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/>
    </xf>
    <xf numFmtId="167" fontId="3" fillId="2" borderId="22" xfId="0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/>
    </xf>
    <xf numFmtId="167" fontId="19" fillId="2" borderId="42" xfId="0" applyNumberFormat="1" applyFont="1" applyFill="1" applyBorder="1" applyAlignment="1">
      <alignment horizontal="center" vertical="center"/>
    </xf>
    <xf numFmtId="167" fontId="19" fillId="2" borderId="8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7" fontId="18" fillId="2" borderId="0" xfId="0" applyNumberFormat="1" applyFont="1" applyFill="1" applyBorder="1" applyAlignment="1">
      <alignment horizontal="center" vertical="center" wrapText="1"/>
    </xf>
    <xf numFmtId="167" fontId="1" fillId="2" borderId="39" xfId="3" applyNumberFormat="1" applyFont="1" applyFill="1" applyBorder="1" applyAlignment="1">
      <alignment horizontal="center" vertical="center" wrapText="1"/>
    </xf>
    <xf numFmtId="167" fontId="11" fillId="2" borderId="29" xfId="3" applyNumberFormat="1" applyFont="1" applyFill="1" applyBorder="1" applyAlignment="1">
      <alignment horizontal="center" vertical="center" wrapText="1"/>
    </xf>
    <xf numFmtId="167" fontId="11" fillId="2" borderId="30" xfId="3" applyNumberFormat="1" applyFont="1" applyFill="1" applyBorder="1" applyAlignment="1">
      <alignment horizontal="center" vertical="center" wrapText="1"/>
    </xf>
    <xf numFmtId="167" fontId="3" fillId="2" borderId="40" xfId="3" applyNumberFormat="1" applyFont="1" applyFill="1" applyBorder="1" applyAlignment="1">
      <alignment horizontal="center" vertical="center" wrapText="1"/>
    </xf>
    <xf numFmtId="167" fontId="19" fillId="2" borderId="10" xfId="3" applyNumberFormat="1" applyFont="1" applyFill="1" applyBorder="1" applyAlignment="1">
      <alignment horizontal="center" vertical="center" wrapText="1"/>
    </xf>
    <xf numFmtId="167" fontId="19" fillId="2" borderId="12" xfId="3" applyNumberFormat="1" applyFont="1" applyFill="1" applyBorder="1" applyAlignment="1">
      <alignment horizontal="center" vertical="center" wrapText="1"/>
    </xf>
    <xf numFmtId="167" fontId="3" fillId="2" borderId="32" xfId="3" applyNumberFormat="1" applyFont="1" applyFill="1" applyBorder="1" applyAlignment="1">
      <alignment horizontal="center" vertical="center" wrapText="1"/>
    </xf>
    <xf numFmtId="167" fontId="19" fillId="2" borderId="11" xfId="3" applyNumberFormat="1" applyFont="1" applyFill="1" applyBorder="1" applyAlignment="1">
      <alignment horizontal="center" vertical="center" wrapText="1"/>
    </xf>
    <xf numFmtId="167" fontId="19" fillId="2" borderId="13" xfId="3" applyNumberFormat="1" applyFont="1" applyFill="1" applyBorder="1" applyAlignment="1">
      <alignment horizontal="center" vertical="center" wrapText="1"/>
    </xf>
    <xf numFmtId="167" fontId="3" fillId="2" borderId="33" xfId="3" applyNumberFormat="1" applyFont="1" applyFill="1" applyBorder="1" applyAlignment="1">
      <alignment horizontal="center" vertical="center" wrapText="1"/>
    </xf>
    <xf numFmtId="167" fontId="19" fillId="2" borderId="9" xfId="3" applyNumberFormat="1" applyFont="1" applyFill="1" applyBorder="1" applyAlignment="1">
      <alignment horizontal="center" vertical="center" wrapText="1"/>
    </xf>
    <xf numFmtId="167" fontId="19" fillId="2" borderId="8" xfId="3" applyNumberFormat="1" applyFont="1" applyFill="1" applyBorder="1" applyAlignment="1">
      <alignment horizontal="center" vertical="center" wrapText="1"/>
    </xf>
    <xf numFmtId="0" fontId="1" fillId="2" borderId="26" xfId="8" applyFont="1" applyFill="1" applyBorder="1" applyAlignment="1">
      <alignment horizontal="center" vertical="center" wrapText="1"/>
    </xf>
    <xf numFmtId="0" fontId="1" fillId="2" borderId="27" xfId="8" applyFont="1" applyFill="1" applyBorder="1" applyAlignment="1">
      <alignment horizontal="center" vertical="center" wrapText="1"/>
    </xf>
    <xf numFmtId="167" fontId="15" fillId="2" borderId="10" xfId="0" applyNumberFormat="1" applyFont="1" applyFill="1" applyBorder="1" applyAlignment="1">
      <alignment horizontal="center" vertical="center" wrapText="1"/>
    </xf>
    <xf numFmtId="167" fontId="15" fillId="2" borderId="12" xfId="0" applyNumberFormat="1" applyFont="1" applyFill="1" applyBorder="1" applyAlignment="1">
      <alignment horizontal="center" vertical="center" wrapText="1"/>
    </xf>
    <xf numFmtId="167" fontId="15" fillId="2" borderId="11" xfId="0" applyNumberFormat="1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 wrapText="1"/>
    </xf>
    <xf numFmtId="167" fontId="11" fillId="2" borderId="25" xfId="3" applyNumberFormat="1" applyFont="1" applyFill="1" applyBorder="1" applyAlignment="1">
      <alignment horizontal="center" vertical="center" wrapText="1"/>
    </xf>
    <xf numFmtId="167" fontId="19" fillId="2" borderId="34" xfId="3" applyNumberFormat="1" applyFont="1" applyFill="1" applyBorder="1" applyAlignment="1">
      <alignment horizontal="center" vertical="center" wrapText="1"/>
    </xf>
    <xf numFmtId="167" fontId="19" fillId="2" borderId="1" xfId="3" applyNumberFormat="1" applyFont="1" applyFill="1" applyBorder="1" applyAlignment="1">
      <alignment horizontal="center" vertical="center" wrapText="1"/>
    </xf>
    <xf numFmtId="167" fontId="19" fillId="2" borderId="35" xfId="3" applyNumberFormat="1" applyFont="1" applyFill="1" applyBorder="1" applyAlignment="1">
      <alignment horizontal="center" vertical="center" wrapText="1"/>
    </xf>
    <xf numFmtId="167" fontId="19" fillId="2" borderId="2" xfId="3" applyNumberFormat="1" applyFont="1" applyFill="1" applyBorder="1" applyAlignment="1">
      <alignment horizontal="center" vertical="center" wrapText="1"/>
    </xf>
    <xf numFmtId="167" fontId="19" fillId="2" borderId="36" xfId="3" applyNumberFormat="1" applyFont="1" applyFill="1" applyBorder="1" applyAlignment="1">
      <alignment horizontal="center" vertical="center" wrapText="1"/>
    </xf>
    <xf numFmtId="167" fontId="11" fillId="2" borderId="29" xfId="6" applyNumberFormat="1" applyFont="1" applyFill="1" applyBorder="1" applyAlignment="1" applyProtection="1">
      <alignment horizontal="center" vertical="center" wrapText="1"/>
      <protection locked="0"/>
    </xf>
    <xf numFmtId="167" fontId="11" fillId="2" borderId="27" xfId="6" applyNumberFormat="1" applyFont="1" applyFill="1" applyBorder="1" applyAlignment="1" applyProtection="1">
      <alignment horizontal="center" vertical="center" wrapText="1"/>
      <protection locked="0"/>
    </xf>
    <xf numFmtId="167" fontId="11" fillId="2" borderId="30" xfId="6" applyNumberFormat="1" applyFont="1" applyFill="1" applyBorder="1" applyAlignment="1" applyProtection="1">
      <alignment horizontal="center" vertical="center" wrapText="1"/>
      <protection locked="0"/>
    </xf>
    <xf numFmtId="167" fontId="11" fillId="2" borderId="26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32" xfId="3" applyNumberFormat="1" applyFont="1" applyFill="1" applyBorder="1" applyAlignment="1">
      <alignment horizontal="center" vertical="center" wrapText="1"/>
    </xf>
    <xf numFmtId="167" fontId="19" fillId="2" borderId="7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11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13" xfId="8" applyNumberFormat="1" applyFont="1" applyFill="1" applyBorder="1" applyAlignment="1">
      <alignment horizontal="center" vertical="center"/>
    </xf>
    <xf numFmtId="167" fontId="19" fillId="2" borderId="6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7" xfId="8" applyNumberFormat="1" applyFont="1" applyFill="1" applyBorder="1" applyAlignment="1">
      <alignment horizontal="center" vertical="center"/>
    </xf>
    <xf numFmtId="167" fontId="19" fillId="2" borderId="41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10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12" xfId="8" applyNumberFormat="1" applyFont="1" applyFill="1" applyBorder="1" applyAlignment="1">
      <alignment horizontal="center" vertical="center"/>
    </xf>
    <xf numFmtId="167" fontId="19" fillId="2" borderId="5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41" xfId="8" applyNumberFormat="1" applyFont="1" applyFill="1" applyBorder="1" applyAlignment="1">
      <alignment horizontal="center" vertical="center"/>
    </xf>
    <xf numFmtId="167" fontId="19" fillId="2" borderId="32" xfId="4" applyNumberFormat="1" applyFont="1" applyFill="1" applyBorder="1" applyAlignment="1" applyProtection="1">
      <alignment horizontal="center" vertical="center"/>
      <protection locked="0"/>
    </xf>
    <xf numFmtId="167" fontId="19" fillId="2" borderId="13" xfId="8" applyNumberFormat="1" applyFont="1" applyFill="1" applyBorder="1" applyAlignment="1">
      <alignment horizontal="center" vertical="center" wrapText="1"/>
    </xf>
    <xf numFmtId="167" fontId="19" fillId="2" borderId="33" xfId="4" applyNumberFormat="1" applyFont="1" applyFill="1" applyBorder="1" applyAlignment="1" applyProtection="1">
      <alignment horizontal="center" vertical="center"/>
      <protection locked="0"/>
    </xf>
    <xf numFmtId="167" fontId="19" fillId="2" borderId="4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9" xfId="6" applyNumberFormat="1" applyFont="1" applyFill="1" applyBorder="1" applyAlignment="1" applyProtection="1">
      <alignment horizontal="center" vertical="center" wrapText="1"/>
      <protection locked="0"/>
    </xf>
    <xf numFmtId="167" fontId="19" fillId="2" borderId="8" xfId="8" applyNumberFormat="1" applyFont="1" applyFill="1" applyBorder="1" applyAlignment="1">
      <alignment horizontal="center" vertical="center" wrapText="1"/>
    </xf>
    <xf numFmtId="167" fontId="19" fillId="2" borderId="3" xfId="6" applyNumberFormat="1" applyFont="1" applyFill="1" applyBorder="1" applyAlignment="1" applyProtection="1">
      <alignment horizontal="center" vertical="center" wrapText="1"/>
      <protection locked="0"/>
    </xf>
    <xf numFmtId="169" fontId="19" fillId="2" borderId="12" xfId="3" applyNumberFormat="1" applyFont="1" applyFill="1" applyBorder="1" applyAlignment="1">
      <alignment horizontal="center" vertical="center" wrapText="1"/>
    </xf>
    <xf numFmtId="169" fontId="11" fillId="2" borderId="26" xfId="3" applyNumberFormat="1" applyFont="1" applyFill="1" applyBorder="1" applyAlignment="1">
      <alignment horizontal="center" vertical="center" wrapText="1"/>
    </xf>
    <xf numFmtId="169" fontId="11" fillId="2" borderId="27" xfId="3" applyNumberFormat="1" applyFont="1" applyFill="1" applyBorder="1" applyAlignment="1">
      <alignment horizontal="center" vertical="center" wrapText="1"/>
    </xf>
    <xf numFmtId="169" fontId="19" fillId="2" borderId="6" xfId="3" applyNumberFormat="1" applyFont="1" applyFill="1" applyBorder="1" applyAlignment="1">
      <alignment horizontal="center" vertical="center" wrapText="1"/>
    </xf>
    <xf numFmtId="169" fontId="19" fillId="2" borderId="13" xfId="3" applyNumberFormat="1" applyFont="1" applyFill="1" applyBorder="1" applyAlignment="1">
      <alignment horizontal="center" vertical="center" wrapText="1"/>
    </xf>
    <xf numFmtId="169" fontId="19" fillId="2" borderId="5" xfId="3" applyNumberFormat="1" applyFont="1" applyFill="1" applyBorder="1" applyAlignment="1">
      <alignment horizontal="center" vertical="center" wrapText="1"/>
    </xf>
    <xf numFmtId="169" fontId="19" fillId="2" borderId="3" xfId="3" applyNumberFormat="1" applyFont="1" applyFill="1" applyBorder="1" applyAlignment="1">
      <alignment horizontal="center" vertical="center" wrapText="1"/>
    </xf>
    <xf numFmtId="169" fontId="19" fillId="2" borderId="8" xfId="3" applyNumberFormat="1" applyFont="1" applyFill="1" applyBorder="1" applyAlignment="1">
      <alignment horizontal="center" vertical="center" wrapText="1"/>
    </xf>
    <xf numFmtId="167" fontId="11" fillId="2" borderId="26" xfId="1" applyNumberFormat="1" applyFont="1" applyFill="1" applyBorder="1" applyAlignment="1">
      <alignment horizontal="center" vertical="center" wrapText="1"/>
    </xf>
    <xf numFmtId="167" fontId="11" fillId="2" borderId="27" xfId="1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7" fontId="3" fillId="2" borderId="12" xfId="3" applyNumberFormat="1" applyFont="1" applyFill="1" applyBorder="1" applyAlignment="1">
      <alignment horizontal="center" vertical="center" wrapText="1"/>
    </xf>
    <xf numFmtId="167" fontId="3" fillId="2" borderId="13" xfId="3" applyNumberFormat="1" applyFont="1" applyFill="1" applyBorder="1" applyAlignment="1">
      <alignment horizontal="center" vertical="center" wrapText="1"/>
    </xf>
    <xf numFmtId="167" fontId="19" fillId="2" borderId="13" xfId="4" applyNumberFormat="1" applyFont="1" applyFill="1" applyBorder="1" applyAlignment="1" applyProtection="1">
      <alignment horizontal="center" vertical="center"/>
      <protection locked="0"/>
    </xf>
    <xf numFmtId="167" fontId="19" fillId="2" borderId="8" xfId="4" applyNumberFormat="1" applyFont="1" applyFill="1" applyBorder="1" applyAlignment="1" applyProtection="1">
      <alignment horizontal="center" vertical="center"/>
      <protection locked="0"/>
    </xf>
    <xf numFmtId="169" fontId="15" fillId="2" borderId="6" xfId="0" applyNumberFormat="1" applyFont="1" applyFill="1" applyBorder="1" applyAlignment="1">
      <alignment horizontal="center" vertical="center" wrapText="1"/>
    </xf>
    <xf numFmtId="169" fontId="15" fillId="2" borderId="13" xfId="0" applyNumberFormat="1" applyFont="1" applyFill="1" applyBorder="1" applyAlignment="1">
      <alignment horizontal="center" vertical="center" wrapText="1"/>
    </xf>
    <xf numFmtId="169" fontId="15" fillId="2" borderId="3" xfId="0" applyNumberFormat="1" applyFont="1" applyFill="1" applyBorder="1" applyAlignment="1">
      <alignment horizontal="center" vertical="center" wrapText="1"/>
    </xf>
    <xf numFmtId="169" fontId="15" fillId="2" borderId="8" xfId="0" applyNumberFormat="1" applyFont="1" applyFill="1" applyBorder="1" applyAlignment="1">
      <alignment horizontal="center" vertical="center" wrapText="1"/>
    </xf>
    <xf numFmtId="167" fontId="15" fillId="2" borderId="15" xfId="0" applyNumberFormat="1" applyFont="1" applyFill="1" applyBorder="1" applyAlignment="1">
      <alignment horizontal="center" vertical="center" wrapText="1"/>
    </xf>
    <xf numFmtId="167" fontId="15" fillId="2" borderId="21" xfId="0" applyNumberFormat="1" applyFont="1" applyFill="1" applyBorder="1" applyAlignment="1">
      <alignment horizontal="center" vertical="center" wrapText="1"/>
    </xf>
    <xf numFmtId="167" fontId="15" fillId="2" borderId="28" xfId="0" applyNumberFormat="1" applyFont="1" applyFill="1" applyBorder="1" applyAlignment="1">
      <alignment horizontal="center" vertical="center" wrapText="1"/>
    </xf>
    <xf numFmtId="0" fontId="1" fillId="2" borderId="17" xfId="8" applyFont="1" applyFill="1" applyBorder="1" applyAlignment="1">
      <alignment horizontal="center" vertical="center" wrapText="1"/>
    </xf>
    <xf numFmtId="0" fontId="1" fillId="2" borderId="18" xfId="8" applyFont="1" applyFill="1" applyBorder="1" applyAlignment="1">
      <alignment horizontal="center" vertical="center" wrapText="1"/>
    </xf>
    <xf numFmtId="0" fontId="1" fillId="2" borderId="19" xfId="8" applyFont="1" applyFill="1" applyBorder="1" applyAlignment="1">
      <alignment horizontal="center" vertical="center" wrapText="1"/>
    </xf>
    <xf numFmtId="0" fontId="1" fillId="2" borderId="21" xfId="8" applyFont="1" applyFill="1" applyBorder="1" applyAlignment="1">
      <alignment horizontal="center" vertical="center" wrapText="1"/>
    </xf>
    <xf numFmtId="0" fontId="1" fillId="2" borderId="28" xfId="8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26" xfId="8" applyFont="1" applyFill="1" applyBorder="1" applyAlignment="1">
      <alignment horizontal="center" vertical="center" wrapText="1"/>
    </xf>
    <xf numFmtId="0" fontId="1" fillId="2" borderId="27" xfId="8" applyFont="1" applyFill="1" applyBorder="1" applyAlignment="1">
      <alignment horizontal="center" vertical="center" wrapText="1"/>
    </xf>
    <xf numFmtId="0" fontId="1" fillId="2" borderId="24" xfId="8" applyFont="1" applyFill="1" applyBorder="1" applyAlignment="1">
      <alignment horizontal="center" vertical="center" wrapText="1"/>
    </xf>
    <xf numFmtId="0" fontId="1" fillId="2" borderId="25" xfId="8" applyFont="1" applyFill="1" applyBorder="1" applyAlignment="1">
      <alignment horizontal="center" vertical="center" wrapText="1"/>
    </xf>
    <xf numFmtId="0" fontId="1" fillId="2" borderId="14" xfId="8" applyFont="1" applyFill="1" applyBorder="1" applyAlignment="1">
      <alignment horizontal="center" vertical="center" wrapText="1"/>
    </xf>
    <xf numFmtId="0" fontId="1" fillId="2" borderId="20" xfId="8" applyFont="1" applyFill="1" applyBorder="1" applyAlignment="1">
      <alignment horizontal="center" vertical="center" wrapText="1"/>
    </xf>
    <xf numFmtId="0" fontId="1" fillId="2" borderId="22" xfId="8" applyFont="1" applyFill="1" applyBorder="1" applyAlignment="1">
      <alignment horizontal="center" vertical="center" wrapText="1"/>
    </xf>
    <xf numFmtId="0" fontId="1" fillId="2" borderId="37" xfId="8" applyFont="1" applyFill="1" applyBorder="1" applyAlignment="1">
      <alignment horizontal="center" vertical="center" wrapText="1"/>
    </xf>
    <xf numFmtId="0" fontId="1" fillId="2" borderId="16" xfId="8" applyFont="1" applyFill="1" applyBorder="1" applyAlignment="1">
      <alignment horizontal="center" vertical="center" wrapText="1"/>
    </xf>
    <xf numFmtId="0" fontId="1" fillId="2" borderId="38" xfId="8" applyFont="1" applyFill="1" applyBorder="1" applyAlignment="1">
      <alignment horizontal="center" vertical="center" wrapText="1"/>
    </xf>
    <xf numFmtId="0" fontId="1" fillId="2" borderId="23" xfId="8" applyFont="1" applyFill="1" applyBorder="1" applyAlignment="1">
      <alignment horizontal="center" vertical="center" wrapText="1"/>
    </xf>
    <xf numFmtId="0" fontId="11" fillId="2" borderId="17" xfId="8" applyFont="1" applyFill="1" applyBorder="1" applyAlignment="1">
      <alignment horizontal="center" vertical="center"/>
    </xf>
    <xf numFmtId="0" fontId="11" fillId="2" borderId="18" xfId="8" applyFont="1" applyFill="1" applyBorder="1" applyAlignment="1">
      <alignment horizontal="center" vertical="center"/>
    </xf>
    <xf numFmtId="0" fontId="11" fillId="2" borderId="19" xfId="8" applyFont="1" applyFill="1" applyBorder="1" applyAlignment="1">
      <alignment horizontal="center" vertical="center"/>
    </xf>
    <xf numFmtId="0" fontId="1" fillId="2" borderId="31" xfId="8" applyFont="1" applyFill="1" applyBorder="1" applyAlignment="1">
      <alignment horizontal="center" vertical="center" wrapText="1"/>
    </xf>
    <xf numFmtId="0" fontId="1" fillId="2" borderId="32" xfId="8" applyFont="1" applyFill="1" applyBorder="1" applyAlignment="1">
      <alignment horizontal="center" vertical="center" wrapText="1"/>
    </xf>
    <xf numFmtId="0" fontId="1" fillId="2" borderId="33" xfId="8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7" fontId="19" fillId="2" borderId="5" xfId="3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6"/>
    <cellStyle name="Обычный 11" xfId="7"/>
    <cellStyle name="Обычный 15" xfId="8"/>
    <cellStyle name="Обычный 2" xfId="9"/>
    <cellStyle name="Обычный 2 9" xfId="13"/>
    <cellStyle name="Обычный 3" xfId="5"/>
    <cellStyle name="Обычный 4" xfId="3"/>
    <cellStyle name="Обычный 5" xfId="2"/>
    <cellStyle name="Обычный 6" xfId="10"/>
    <cellStyle name="Финансовый 2" xfId="1"/>
    <cellStyle name="Финансовый 2 2" xfId="4"/>
    <cellStyle name="Финансовый 2 3" xfId="11"/>
    <cellStyle name="Финансов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view="pageBreakPreview" zoomScale="85" zoomScaleSheetLayoutView="85" workbookViewId="0">
      <selection sqref="A1:N1"/>
    </sheetView>
  </sheetViews>
  <sheetFormatPr defaultRowHeight="15" x14ac:dyDescent="0.25"/>
  <cols>
    <col min="1" max="1" width="4" style="22" customWidth="1"/>
    <col min="2" max="2" width="30.5703125" style="22" customWidth="1"/>
    <col min="3" max="3" width="17" style="22" bestFit="1" customWidth="1"/>
    <col min="4" max="4" width="12.7109375" style="22" bestFit="1" customWidth="1"/>
    <col min="5" max="5" width="18.28515625" style="22" customWidth="1"/>
    <col min="6" max="6" width="12.7109375" style="22" bestFit="1" customWidth="1"/>
    <col min="7" max="7" width="18.85546875" style="22" customWidth="1"/>
    <col min="8" max="8" width="12.7109375" style="25" bestFit="1" customWidth="1"/>
    <col min="9" max="9" width="18.42578125" style="25" customWidth="1"/>
    <col min="10" max="10" width="14.28515625" style="25" bestFit="1" customWidth="1"/>
    <col min="11" max="11" width="12.5703125" style="25" customWidth="1"/>
    <col min="12" max="12" width="14.85546875" style="25" customWidth="1"/>
    <col min="13" max="13" width="10.5703125" style="25" customWidth="1"/>
    <col min="14" max="14" width="10.140625" style="25" customWidth="1"/>
    <col min="15" max="18" width="9.140625" style="25"/>
    <col min="19" max="16384" width="9.140625" style="22"/>
  </cols>
  <sheetData>
    <row r="1" spans="1:18" ht="98.25" customHeight="1" x14ac:dyDescent="0.2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8" ht="15.75" thickBot="1" x14ac:dyDescent="0.3">
      <c r="M2" s="26"/>
    </row>
    <row r="3" spans="1:18" ht="42.75" customHeight="1" thickBot="1" x14ac:dyDescent="0.3">
      <c r="A3" s="159" t="s">
        <v>0</v>
      </c>
      <c r="B3" s="159" t="s">
        <v>9</v>
      </c>
      <c r="C3" s="169" t="s">
        <v>22</v>
      </c>
      <c r="D3" s="162" t="s">
        <v>24</v>
      </c>
      <c r="E3" s="163"/>
      <c r="F3" s="166" t="s">
        <v>25</v>
      </c>
      <c r="G3" s="167"/>
      <c r="H3" s="167"/>
      <c r="I3" s="168"/>
      <c r="J3" s="149" t="s">
        <v>13</v>
      </c>
      <c r="K3" s="151"/>
      <c r="L3" s="149" t="s">
        <v>15</v>
      </c>
      <c r="M3" s="150"/>
      <c r="N3" s="151"/>
    </row>
    <row r="4" spans="1:18" s="28" customFormat="1" ht="19.5" customHeight="1" thickBot="1" x14ac:dyDescent="0.35">
      <c r="A4" s="160" t="s">
        <v>0</v>
      </c>
      <c r="B4" s="160"/>
      <c r="C4" s="170"/>
      <c r="D4" s="164"/>
      <c r="E4" s="165"/>
      <c r="F4" s="157" t="s">
        <v>10</v>
      </c>
      <c r="G4" s="158"/>
      <c r="H4" s="155" t="s">
        <v>11</v>
      </c>
      <c r="I4" s="156"/>
      <c r="J4" s="152" t="s">
        <v>1</v>
      </c>
      <c r="K4" s="152" t="s">
        <v>14</v>
      </c>
      <c r="L4" s="152" t="s">
        <v>16</v>
      </c>
      <c r="M4" s="152" t="s">
        <v>17</v>
      </c>
      <c r="N4" s="152" t="s">
        <v>18</v>
      </c>
      <c r="O4" s="27"/>
      <c r="P4" s="27"/>
      <c r="Q4" s="27"/>
      <c r="R4" s="27"/>
    </row>
    <row r="5" spans="1:18" s="28" customFormat="1" ht="38.25" thickBot="1" x14ac:dyDescent="0.35">
      <c r="A5" s="161"/>
      <c r="B5" s="161"/>
      <c r="C5" s="171"/>
      <c r="D5" s="29" t="s">
        <v>1</v>
      </c>
      <c r="E5" s="89" t="s">
        <v>12</v>
      </c>
      <c r="F5" s="29" t="s">
        <v>1</v>
      </c>
      <c r="G5" s="30" t="s">
        <v>12</v>
      </c>
      <c r="H5" s="88" t="s">
        <v>1</v>
      </c>
      <c r="I5" s="89" t="s">
        <v>2</v>
      </c>
      <c r="J5" s="153"/>
      <c r="K5" s="153"/>
      <c r="L5" s="153"/>
      <c r="M5" s="153"/>
      <c r="N5" s="153"/>
      <c r="O5" s="27"/>
      <c r="P5" s="27"/>
      <c r="Q5" s="27"/>
      <c r="R5" s="27"/>
    </row>
    <row r="6" spans="1:18" s="39" customFormat="1" ht="63.75" customHeight="1" x14ac:dyDescent="0.25">
      <c r="A6" s="135">
        <v>1</v>
      </c>
      <c r="B6" s="31" t="s">
        <v>3</v>
      </c>
      <c r="C6" s="146">
        <v>3334.48</v>
      </c>
      <c r="D6" s="90">
        <v>36470.1</v>
      </c>
      <c r="E6" s="91">
        <v>101.4</v>
      </c>
      <c r="F6" s="32">
        <v>32355.1</v>
      </c>
      <c r="G6" s="33">
        <v>99.2</v>
      </c>
      <c r="H6" s="32">
        <v>34618.1</v>
      </c>
      <c r="I6" s="33">
        <v>102.1</v>
      </c>
      <c r="J6" s="142">
        <f>+H6-F6</f>
        <v>2263</v>
      </c>
      <c r="K6" s="143">
        <f t="shared" ref="K6" si="0">+I6-G6</f>
        <v>2.8999999999999915</v>
      </c>
      <c r="L6" s="32">
        <f>+H6/C6*1000</f>
        <v>10381.858640627623</v>
      </c>
      <c r="M6" s="36">
        <f>+L6/9</f>
        <v>1153.5398489586248</v>
      </c>
      <c r="N6" s="33">
        <f>+M6/30</f>
        <v>38.45132829862083</v>
      </c>
      <c r="O6" s="37"/>
      <c r="P6" s="37"/>
      <c r="Q6" s="38"/>
      <c r="R6" s="38"/>
    </row>
    <row r="7" spans="1:18" s="39" customFormat="1" ht="63.75" customHeight="1" x14ac:dyDescent="0.25">
      <c r="A7" s="136">
        <f>+A6+1</f>
        <v>2</v>
      </c>
      <c r="B7" s="40" t="s">
        <v>8</v>
      </c>
      <c r="C7" s="147"/>
      <c r="D7" s="92">
        <v>20552.199810715276</v>
      </c>
      <c r="E7" s="35">
        <v>94.4</v>
      </c>
      <c r="F7" s="34">
        <v>12283.494200000001</v>
      </c>
      <c r="G7" s="41">
        <v>94</v>
      </c>
      <c r="H7" s="92">
        <v>14574.8</v>
      </c>
      <c r="I7" s="35">
        <v>100.5</v>
      </c>
      <c r="J7" s="142">
        <f>+H7-F7</f>
        <v>2291.3057999999983</v>
      </c>
      <c r="K7" s="143">
        <f t="shared" ref="K7:K11" si="1">+I7-G7</f>
        <v>6.5</v>
      </c>
      <c r="L7" s="34">
        <f>+H7/C6*1000</f>
        <v>4370.9363978791289</v>
      </c>
      <c r="M7" s="42">
        <f t="shared" ref="M7:M11" si="2">+L7/9</f>
        <v>485.65959976434766</v>
      </c>
      <c r="N7" s="41">
        <f t="shared" ref="N7:N11" si="3">+M7/30</f>
        <v>16.188653325478256</v>
      </c>
      <c r="O7" s="37"/>
      <c r="P7" s="37"/>
      <c r="Q7" s="38"/>
      <c r="R7" s="38"/>
    </row>
    <row r="8" spans="1:18" s="39" customFormat="1" ht="63.75" customHeight="1" x14ac:dyDescent="0.25">
      <c r="A8" s="136">
        <f t="shared" ref="A8:A11" si="4">+A7+1</f>
        <v>3</v>
      </c>
      <c r="B8" s="40" t="s">
        <v>4</v>
      </c>
      <c r="C8" s="147"/>
      <c r="D8" s="92">
        <v>4665.3959999999997</v>
      </c>
      <c r="E8" s="35">
        <v>110.2</v>
      </c>
      <c r="F8" s="34">
        <v>5324.9999999999991</v>
      </c>
      <c r="G8" s="41">
        <v>99.5</v>
      </c>
      <c r="H8" s="92">
        <v>4928.2</v>
      </c>
      <c r="I8" s="35">
        <v>100.2</v>
      </c>
      <c r="J8" s="142">
        <f>+H8-F8</f>
        <v>-396.79999999999927</v>
      </c>
      <c r="K8" s="143">
        <f>+I8-G8</f>
        <v>0.70000000000000284</v>
      </c>
      <c r="L8" s="34">
        <f>+H8/C6*1000</f>
        <v>1477.9515846548788</v>
      </c>
      <c r="M8" s="42">
        <f t="shared" si="2"/>
        <v>164.21684273943097</v>
      </c>
      <c r="N8" s="41">
        <f t="shared" si="3"/>
        <v>5.4738947579810322</v>
      </c>
      <c r="O8" s="37"/>
      <c r="P8" s="37"/>
      <c r="Q8" s="38"/>
      <c r="R8" s="38"/>
    </row>
    <row r="9" spans="1:18" s="39" customFormat="1" ht="63.75" customHeight="1" x14ac:dyDescent="0.25">
      <c r="A9" s="136">
        <f>+A8+1</f>
        <v>4</v>
      </c>
      <c r="B9" s="40" t="s">
        <v>5</v>
      </c>
      <c r="C9" s="147"/>
      <c r="D9" s="92">
        <v>20417.099999999999</v>
      </c>
      <c r="E9" s="35">
        <v>101.5</v>
      </c>
      <c r="F9" s="34">
        <v>21069.636178991201</v>
      </c>
      <c r="G9" s="41">
        <v>103.2</v>
      </c>
      <c r="H9" s="92">
        <v>24348.799999999999</v>
      </c>
      <c r="I9" s="35">
        <v>103.4</v>
      </c>
      <c r="J9" s="142">
        <f>+H9-F9</f>
        <v>3279.1638210087985</v>
      </c>
      <c r="K9" s="143">
        <f>+I9-G9</f>
        <v>0.20000000000000284</v>
      </c>
      <c r="L9" s="34">
        <f>+H9/C6*1000</f>
        <v>7302.1280679446263</v>
      </c>
      <c r="M9" s="42">
        <f t="shared" si="2"/>
        <v>811.34756310495845</v>
      </c>
      <c r="N9" s="41">
        <f t="shared" si="3"/>
        <v>27.044918770165282</v>
      </c>
      <c r="O9" s="37"/>
      <c r="P9" s="37"/>
      <c r="Q9" s="38"/>
      <c r="R9" s="38"/>
    </row>
    <row r="10" spans="1:18" s="39" customFormat="1" ht="63.75" customHeight="1" x14ac:dyDescent="0.25">
      <c r="A10" s="136">
        <f t="shared" si="4"/>
        <v>5</v>
      </c>
      <c r="B10" s="40" t="s">
        <v>6</v>
      </c>
      <c r="C10" s="147"/>
      <c r="D10" s="92">
        <v>8736.8568291999982</v>
      </c>
      <c r="E10" s="35">
        <v>110.9</v>
      </c>
      <c r="F10" s="34">
        <v>8385.5166666666682</v>
      </c>
      <c r="G10" s="41">
        <v>98.9</v>
      </c>
      <c r="H10" s="92">
        <v>10109.2005756</v>
      </c>
      <c r="I10" s="35">
        <v>103.9</v>
      </c>
      <c r="J10" s="142">
        <f t="shared" ref="J10:J11" si="5">+H10-F10</f>
        <v>1723.6839089333316</v>
      </c>
      <c r="K10" s="143">
        <f t="shared" si="1"/>
        <v>5</v>
      </c>
      <c r="L10" s="34">
        <f>+H10/C6*1000</f>
        <v>3031.7172619418916</v>
      </c>
      <c r="M10" s="42">
        <f t="shared" si="2"/>
        <v>336.85747354909904</v>
      </c>
      <c r="N10" s="41">
        <f t="shared" si="3"/>
        <v>11.228582451636635</v>
      </c>
      <c r="O10" s="37"/>
      <c r="P10" s="37"/>
      <c r="Q10" s="38"/>
      <c r="R10" s="38"/>
    </row>
    <row r="11" spans="1:18" s="39" customFormat="1" ht="63.75" customHeight="1" thickBot="1" x14ac:dyDescent="0.3">
      <c r="A11" s="137">
        <f t="shared" si="4"/>
        <v>6</v>
      </c>
      <c r="B11" s="43" t="s">
        <v>7</v>
      </c>
      <c r="C11" s="148"/>
      <c r="D11" s="93">
        <v>10514.8</v>
      </c>
      <c r="E11" s="44">
        <v>104.5</v>
      </c>
      <c r="F11" s="45">
        <v>9638.5666666666675</v>
      </c>
      <c r="G11" s="46">
        <v>98.2</v>
      </c>
      <c r="H11" s="93">
        <v>12458.037699999999</v>
      </c>
      <c r="I11" s="44">
        <v>102</v>
      </c>
      <c r="J11" s="144">
        <f t="shared" si="5"/>
        <v>2819.4710333333314</v>
      </c>
      <c r="K11" s="145">
        <f t="shared" si="1"/>
        <v>3.7999999999999972</v>
      </c>
      <c r="L11" s="45">
        <f>+H11/C6*1000</f>
        <v>3736.1260826275761</v>
      </c>
      <c r="M11" s="47">
        <f t="shared" si="2"/>
        <v>415.1251202919529</v>
      </c>
      <c r="N11" s="46">
        <f t="shared" si="3"/>
        <v>13.837504009731763</v>
      </c>
      <c r="O11" s="37"/>
      <c r="P11" s="37"/>
      <c r="Q11" s="38"/>
      <c r="R11" s="38"/>
    </row>
  </sheetData>
  <mergeCells count="16">
    <mergeCell ref="A1:N1"/>
    <mergeCell ref="H4:I4"/>
    <mergeCell ref="K4:K5"/>
    <mergeCell ref="F4:G4"/>
    <mergeCell ref="A3:A5"/>
    <mergeCell ref="B3:B5"/>
    <mergeCell ref="D3:E4"/>
    <mergeCell ref="F3:I3"/>
    <mergeCell ref="J3:K3"/>
    <mergeCell ref="J4:J5"/>
    <mergeCell ref="C3:C5"/>
    <mergeCell ref="C6:C11"/>
    <mergeCell ref="L3:N3"/>
    <mergeCell ref="L4:L5"/>
    <mergeCell ref="M4:M5"/>
    <mergeCell ref="N4:N5"/>
  </mergeCells>
  <printOptions horizontalCentered="1"/>
  <pageMargins left="0.11811023622047245" right="0.11811023622047245" top="0.31496062992125984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70" zoomScaleSheetLayoutView="70" workbookViewId="0"/>
  </sheetViews>
  <sheetFormatPr defaultColWidth="9.140625" defaultRowHeight="16.5" x14ac:dyDescent="0.25"/>
  <cols>
    <col min="1" max="1" width="4.42578125" style="51" bestFit="1" customWidth="1"/>
    <col min="2" max="2" width="25.28515625" style="51" customWidth="1"/>
    <col min="3" max="3" width="17.28515625" style="51" bestFit="1" customWidth="1"/>
    <col min="4" max="4" width="14.5703125" style="51" bestFit="1" customWidth="1"/>
    <col min="5" max="5" width="18.5703125" style="51" bestFit="1" customWidth="1"/>
    <col min="6" max="6" width="15.85546875" style="51" bestFit="1" customWidth="1"/>
    <col min="7" max="7" width="18.5703125" style="51" bestFit="1" customWidth="1"/>
    <col min="8" max="8" width="14" style="51" bestFit="1" customWidth="1"/>
    <col min="9" max="9" width="19.28515625" style="51" bestFit="1" customWidth="1"/>
    <col min="10" max="10" width="12.7109375" style="51" bestFit="1" customWidth="1"/>
    <col min="11" max="11" width="11.7109375" style="51" customWidth="1"/>
    <col min="12" max="12" width="11.5703125" style="51" customWidth="1"/>
    <col min="13" max="13" width="11.42578125" style="51" customWidth="1"/>
    <col min="14" max="14" width="11.140625" style="51" customWidth="1"/>
    <col min="15" max="15" width="11.28515625" style="51" bestFit="1" customWidth="1"/>
    <col min="16" max="16384" width="9.140625" style="51"/>
  </cols>
  <sheetData>
    <row r="1" spans="1:15" x14ac:dyDescent="0.25">
      <c r="F1" s="174"/>
      <c r="G1" s="174"/>
    </row>
    <row r="2" spans="1:15" ht="69" customHeight="1" x14ac:dyDescent="0.25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5" ht="17.25" thickBot="1" x14ac:dyDescent="0.3">
      <c r="A3" s="52"/>
      <c r="B3" s="52"/>
      <c r="C3" s="52"/>
      <c r="D3" s="52"/>
      <c r="E3" s="52"/>
      <c r="F3" s="53"/>
      <c r="G3" s="53"/>
      <c r="H3" s="53"/>
      <c r="I3" s="53"/>
      <c r="J3" s="52"/>
      <c r="K3" s="52"/>
    </row>
    <row r="4" spans="1:15" ht="47.25" customHeight="1" thickBot="1" x14ac:dyDescent="0.3">
      <c r="A4" s="176" t="s">
        <v>0</v>
      </c>
      <c r="B4" s="176" t="s">
        <v>9</v>
      </c>
      <c r="C4" s="169" t="s">
        <v>22</v>
      </c>
      <c r="D4" s="162" t="s">
        <v>24</v>
      </c>
      <c r="E4" s="163"/>
      <c r="F4" s="179" t="s">
        <v>25</v>
      </c>
      <c r="G4" s="180"/>
      <c r="H4" s="180"/>
      <c r="I4" s="181"/>
      <c r="J4" s="182" t="s">
        <v>13</v>
      </c>
      <c r="K4" s="183"/>
      <c r="L4" s="182" t="s">
        <v>15</v>
      </c>
      <c r="M4" s="184"/>
      <c r="N4" s="183"/>
    </row>
    <row r="5" spans="1:15" ht="19.5" customHeight="1" thickBot="1" x14ac:dyDescent="0.3">
      <c r="A5" s="177" t="s">
        <v>0</v>
      </c>
      <c r="B5" s="177"/>
      <c r="C5" s="170"/>
      <c r="D5" s="164"/>
      <c r="E5" s="165"/>
      <c r="F5" s="185" t="s">
        <v>10</v>
      </c>
      <c r="G5" s="186"/>
      <c r="H5" s="189" t="s">
        <v>11</v>
      </c>
      <c r="I5" s="190"/>
      <c r="J5" s="172" t="s">
        <v>1</v>
      </c>
      <c r="K5" s="172" t="s">
        <v>14</v>
      </c>
      <c r="L5" s="172" t="s">
        <v>16</v>
      </c>
      <c r="M5" s="172" t="s">
        <v>17</v>
      </c>
      <c r="N5" s="172" t="s">
        <v>18</v>
      </c>
    </row>
    <row r="6" spans="1:15" ht="38.25" thickBot="1" x14ac:dyDescent="0.3">
      <c r="A6" s="178"/>
      <c r="B6" s="178"/>
      <c r="C6" s="171"/>
      <c r="D6" s="54" t="s">
        <v>1</v>
      </c>
      <c r="E6" s="133" t="s">
        <v>12</v>
      </c>
      <c r="F6" s="54" t="s">
        <v>1</v>
      </c>
      <c r="G6" s="134" t="s">
        <v>12</v>
      </c>
      <c r="H6" s="132" t="s">
        <v>1</v>
      </c>
      <c r="I6" s="133" t="s">
        <v>2</v>
      </c>
      <c r="J6" s="173"/>
      <c r="K6" s="173"/>
      <c r="L6" s="173"/>
      <c r="M6" s="173"/>
      <c r="N6" s="173"/>
    </row>
    <row r="7" spans="1:15" s="59" customFormat="1" ht="24.75" customHeight="1" thickBot="1" x14ac:dyDescent="0.3">
      <c r="A7" s="187" t="s">
        <v>19</v>
      </c>
      <c r="B7" s="188"/>
      <c r="C7" s="76">
        <v>3334.48</v>
      </c>
      <c r="D7" s="100">
        <v>20552.199810715276</v>
      </c>
      <c r="E7" s="101">
        <v>94.4</v>
      </c>
      <c r="F7" s="100">
        <v>12283.494200000001</v>
      </c>
      <c r="G7" s="102">
        <v>94</v>
      </c>
      <c r="H7" s="103">
        <v>14574.8</v>
      </c>
      <c r="I7" s="101">
        <v>100.5</v>
      </c>
      <c r="J7" s="123">
        <f t="shared" ref="J7:K22" si="0">+H7-F7</f>
        <v>2291.3057999999983</v>
      </c>
      <c r="K7" s="124">
        <f t="shared" si="0"/>
        <v>6.5</v>
      </c>
      <c r="L7" s="94">
        <f t="shared" ref="L7:L22" si="1">+H7/C7*1000</f>
        <v>4370.9363978791289</v>
      </c>
      <c r="M7" s="94">
        <f t="shared" ref="M7:M22" si="2">+L7/9</f>
        <v>485.65959976434766</v>
      </c>
      <c r="N7" s="94">
        <f t="shared" ref="N7:N22" si="3">+M7/30</f>
        <v>16.188653325478256</v>
      </c>
    </row>
    <row r="8" spans="1:15" ht="36.75" customHeight="1" x14ac:dyDescent="0.25">
      <c r="A8" s="49">
        <v>1</v>
      </c>
      <c r="B8" s="65" t="s">
        <v>31</v>
      </c>
      <c r="C8" s="104">
        <v>207.63200000000001</v>
      </c>
      <c r="D8" s="68">
        <v>4488.2</v>
      </c>
      <c r="E8" s="105">
        <v>94.7131501915499</v>
      </c>
      <c r="F8" s="106">
        <v>2534</v>
      </c>
      <c r="G8" s="107">
        <v>94</v>
      </c>
      <c r="H8" s="108">
        <v>2692.7</v>
      </c>
      <c r="I8" s="109">
        <v>108.1</v>
      </c>
      <c r="J8" s="125">
        <f t="shared" si="0"/>
        <v>158.69999999999982</v>
      </c>
      <c r="K8" s="126">
        <f t="shared" si="0"/>
        <v>14.099999999999994</v>
      </c>
      <c r="L8" s="96">
        <f>+H8/C8*1000</f>
        <v>12968.617554134236</v>
      </c>
      <c r="M8" s="97">
        <f t="shared" si="2"/>
        <v>1440.9575060149152</v>
      </c>
      <c r="N8" s="98">
        <f t="shared" si="3"/>
        <v>48.031916867163844</v>
      </c>
      <c r="O8" s="59"/>
    </row>
    <row r="9" spans="1:15" ht="36.75" customHeight="1" x14ac:dyDescent="0.25">
      <c r="A9" s="48">
        <v>2</v>
      </c>
      <c r="B9" s="60" t="s">
        <v>44</v>
      </c>
      <c r="C9" s="79">
        <v>149.756</v>
      </c>
      <c r="D9" s="64">
        <v>543.20000000000005</v>
      </c>
      <c r="E9" s="110">
        <v>107.86855164536371</v>
      </c>
      <c r="F9" s="111">
        <v>508</v>
      </c>
      <c r="G9" s="112">
        <v>95</v>
      </c>
      <c r="H9" s="113">
        <v>579.6</v>
      </c>
      <c r="I9" s="114">
        <v>102.7</v>
      </c>
      <c r="J9" s="127">
        <f t="shared" si="0"/>
        <v>71.600000000000023</v>
      </c>
      <c r="K9" s="122">
        <f t="shared" si="0"/>
        <v>7.7000000000000028</v>
      </c>
      <c r="L9" s="12">
        <f t="shared" si="1"/>
        <v>3870.2956809743855</v>
      </c>
      <c r="M9" s="95">
        <f t="shared" si="2"/>
        <v>430.03285344159838</v>
      </c>
      <c r="N9" s="13">
        <f t="shared" si="3"/>
        <v>14.334428448053279</v>
      </c>
      <c r="O9" s="59"/>
    </row>
    <row r="10" spans="1:15" ht="36.75" customHeight="1" x14ac:dyDescent="0.25">
      <c r="A10" s="49">
        <v>3</v>
      </c>
      <c r="B10" s="65" t="s">
        <v>33</v>
      </c>
      <c r="C10" s="82">
        <v>274.47699999999998</v>
      </c>
      <c r="D10" s="68">
        <v>285.7</v>
      </c>
      <c r="E10" s="105">
        <v>90.160904320042803</v>
      </c>
      <c r="F10" s="106">
        <v>389</v>
      </c>
      <c r="G10" s="107">
        <v>108.4</v>
      </c>
      <c r="H10" s="108">
        <v>551.1</v>
      </c>
      <c r="I10" s="109">
        <v>113.9</v>
      </c>
      <c r="J10" s="125">
        <f t="shared" si="0"/>
        <v>162.10000000000002</v>
      </c>
      <c r="K10" s="126">
        <f t="shared" si="0"/>
        <v>5.5</v>
      </c>
      <c r="L10" s="12">
        <f t="shared" si="1"/>
        <v>2007.8185057400076</v>
      </c>
      <c r="M10" s="95">
        <f t="shared" si="2"/>
        <v>223.09094508222307</v>
      </c>
      <c r="N10" s="13">
        <f t="shared" si="3"/>
        <v>7.4363648360741026</v>
      </c>
      <c r="O10" s="59"/>
    </row>
    <row r="11" spans="1:15" ht="36.75" customHeight="1" x14ac:dyDescent="0.25">
      <c r="A11" s="49">
        <v>4</v>
      </c>
      <c r="B11" s="65" t="s">
        <v>34</v>
      </c>
      <c r="C11" s="82">
        <v>252.36099999999999</v>
      </c>
      <c r="D11" s="68">
        <v>760.8</v>
      </c>
      <c r="E11" s="105">
        <v>105.45191843625818</v>
      </c>
      <c r="F11" s="106">
        <v>620</v>
      </c>
      <c r="G11" s="107">
        <v>74</v>
      </c>
      <c r="H11" s="108">
        <v>614.20000000000005</v>
      </c>
      <c r="I11" s="109">
        <v>80.3</v>
      </c>
      <c r="J11" s="125">
        <f t="shared" si="0"/>
        <v>-5.7999999999999545</v>
      </c>
      <c r="K11" s="126">
        <f t="shared" si="0"/>
        <v>6.2999999999999972</v>
      </c>
      <c r="L11" s="12">
        <f t="shared" si="1"/>
        <v>2433.815050661553</v>
      </c>
      <c r="M11" s="95">
        <f t="shared" si="2"/>
        <v>270.42389451795032</v>
      </c>
      <c r="N11" s="13">
        <f t="shared" si="3"/>
        <v>9.0141298172650099</v>
      </c>
      <c r="O11" s="59"/>
    </row>
    <row r="12" spans="1:15" ht="36.75" customHeight="1" x14ac:dyDescent="0.25">
      <c r="A12" s="49">
        <v>5</v>
      </c>
      <c r="B12" s="65" t="s">
        <v>35</v>
      </c>
      <c r="C12" s="82">
        <v>290.53199999999998</v>
      </c>
      <c r="D12" s="68">
        <v>640.6</v>
      </c>
      <c r="E12" s="105">
        <v>96.518150201608393</v>
      </c>
      <c r="F12" s="106">
        <v>685</v>
      </c>
      <c r="G12" s="107">
        <v>85</v>
      </c>
      <c r="H12" s="108">
        <v>754.2</v>
      </c>
      <c r="I12" s="109">
        <v>102</v>
      </c>
      <c r="J12" s="125">
        <f t="shared" si="0"/>
        <v>69.200000000000045</v>
      </c>
      <c r="K12" s="126">
        <f t="shared" si="0"/>
        <v>17</v>
      </c>
      <c r="L12" s="12">
        <f t="shared" si="1"/>
        <v>2595.9274709842639</v>
      </c>
      <c r="M12" s="95">
        <f t="shared" si="2"/>
        <v>288.43638566491819</v>
      </c>
      <c r="N12" s="13">
        <f t="shared" si="3"/>
        <v>9.614546188830607</v>
      </c>
      <c r="O12" s="59"/>
    </row>
    <row r="13" spans="1:15" ht="36.75" customHeight="1" x14ac:dyDescent="0.25">
      <c r="A13" s="49">
        <v>6</v>
      </c>
      <c r="B13" s="65" t="s">
        <v>36</v>
      </c>
      <c r="C13" s="82">
        <v>266.19</v>
      </c>
      <c r="D13" s="68">
        <v>373.7</v>
      </c>
      <c r="E13" s="105">
        <v>120.80863904361193</v>
      </c>
      <c r="F13" s="106">
        <v>309</v>
      </c>
      <c r="G13" s="107">
        <v>102</v>
      </c>
      <c r="H13" s="108">
        <v>386.4</v>
      </c>
      <c r="I13" s="109">
        <v>102.2</v>
      </c>
      <c r="J13" s="125">
        <f t="shared" si="0"/>
        <v>77.399999999999977</v>
      </c>
      <c r="K13" s="126">
        <f t="shared" si="0"/>
        <v>0.20000000000000284</v>
      </c>
      <c r="L13" s="12">
        <f t="shared" si="1"/>
        <v>1451.59472557196</v>
      </c>
      <c r="M13" s="95">
        <f t="shared" si="2"/>
        <v>161.28830284132889</v>
      </c>
      <c r="N13" s="13">
        <f t="shared" si="3"/>
        <v>5.3762767613776292</v>
      </c>
      <c r="O13" s="59"/>
    </row>
    <row r="14" spans="1:15" ht="36.75" customHeight="1" x14ac:dyDescent="0.25">
      <c r="A14" s="49">
        <v>7</v>
      </c>
      <c r="B14" s="65" t="s">
        <v>37</v>
      </c>
      <c r="C14" s="82">
        <v>121.538</v>
      </c>
      <c r="D14" s="68">
        <v>281.60000000000002</v>
      </c>
      <c r="E14" s="105">
        <v>111.66331036083693</v>
      </c>
      <c r="F14" s="106">
        <v>346</v>
      </c>
      <c r="G14" s="107">
        <v>103.5</v>
      </c>
      <c r="H14" s="108">
        <v>312.8</v>
      </c>
      <c r="I14" s="109">
        <v>101.1</v>
      </c>
      <c r="J14" s="125">
        <f t="shared" si="0"/>
        <v>-33.199999999999989</v>
      </c>
      <c r="K14" s="126">
        <f t="shared" si="0"/>
        <v>-2.4000000000000057</v>
      </c>
      <c r="L14" s="12">
        <f t="shared" si="1"/>
        <v>2573.6806595468088</v>
      </c>
      <c r="M14" s="95">
        <f t="shared" si="2"/>
        <v>285.96451772742319</v>
      </c>
      <c r="N14" s="13">
        <f t="shared" si="3"/>
        <v>9.5321505909141067</v>
      </c>
      <c r="O14" s="59"/>
    </row>
    <row r="15" spans="1:15" ht="36.75" customHeight="1" x14ac:dyDescent="0.25">
      <c r="A15" s="49">
        <v>8</v>
      </c>
      <c r="B15" s="65" t="s">
        <v>38</v>
      </c>
      <c r="C15" s="82">
        <v>88.22</v>
      </c>
      <c r="D15" s="68">
        <v>6496</v>
      </c>
      <c r="E15" s="105">
        <v>84.4634042015049</v>
      </c>
      <c r="F15" s="106">
        <v>650</v>
      </c>
      <c r="G15" s="107">
        <v>74</v>
      </c>
      <c r="H15" s="108">
        <v>631.9</v>
      </c>
      <c r="I15" s="109">
        <v>83</v>
      </c>
      <c r="J15" s="125">
        <f t="shared" si="0"/>
        <v>-18.100000000000023</v>
      </c>
      <c r="K15" s="126">
        <f t="shared" si="0"/>
        <v>9</v>
      </c>
      <c r="L15" s="12">
        <f t="shared" si="1"/>
        <v>7162.7748809793693</v>
      </c>
      <c r="M15" s="95">
        <f t="shared" si="2"/>
        <v>795.8638756643744</v>
      </c>
      <c r="N15" s="13">
        <f t="shared" si="3"/>
        <v>26.528795855479146</v>
      </c>
      <c r="O15" s="59"/>
    </row>
    <row r="16" spans="1:15" ht="36.75" customHeight="1" x14ac:dyDescent="0.25">
      <c r="A16" s="49">
        <v>9</v>
      </c>
      <c r="B16" s="65" t="s">
        <v>39</v>
      </c>
      <c r="C16" s="104">
        <v>155.52500000000001</v>
      </c>
      <c r="D16" s="68">
        <v>2385.6</v>
      </c>
      <c r="E16" s="105">
        <v>107.38330198690662</v>
      </c>
      <c r="F16" s="106">
        <v>2147.04</v>
      </c>
      <c r="G16" s="107">
        <v>90</v>
      </c>
      <c r="H16" s="108">
        <v>2995.7</v>
      </c>
      <c r="I16" s="109">
        <v>101.4</v>
      </c>
      <c r="J16" s="125">
        <f t="shared" si="0"/>
        <v>848.65999999999985</v>
      </c>
      <c r="K16" s="126">
        <f t="shared" si="0"/>
        <v>11.400000000000006</v>
      </c>
      <c r="L16" s="12">
        <f>+H16/C16*1000</f>
        <v>19261.85500723356</v>
      </c>
      <c r="M16" s="95">
        <f t="shared" si="2"/>
        <v>2140.2061119148402</v>
      </c>
      <c r="N16" s="13">
        <f t="shared" si="3"/>
        <v>71.340203730494679</v>
      </c>
      <c r="O16" s="59"/>
    </row>
    <row r="17" spans="1:15" ht="36.75" customHeight="1" x14ac:dyDescent="0.25">
      <c r="A17" s="49">
        <v>10</v>
      </c>
      <c r="B17" s="65" t="s">
        <v>40</v>
      </c>
      <c r="C17" s="82">
        <v>199.761</v>
      </c>
      <c r="D17" s="68">
        <v>195.9</v>
      </c>
      <c r="E17" s="105">
        <v>67.156421559611658</v>
      </c>
      <c r="F17" s="106">
        <v>215.09819999999999</v>
      </c>
      <c r="G17" s="107">
        <v>109.8</v>
      </c>
      <c r="H17" s="108">
        <v>392.4</v>
      </c>
      <c r="I17" s="109">
        <v>118.8</v>
      </c>
      <c r="J17" s="125">
        <f t="shared" si="0"/>
        <v>177.30179999999999</v>
      </c>
      <c r="K17" s="126">
        <f t="shared" si="0"/>
        <v>9</v>
      </c>
      <c r="L17" s="12">
        <f t="shared" si="1"/>
        <v>1964.3473951371889</v>
      </c>
      <c r="M17" s="95">
        <f t="shared" si="2"/>
        <v>218.26082168190987</v>
      </c>
      <c r="N17" s="13">
        <f t="shared" si="3"/>
        <v>7.275360722730329</v>
      </c>
      <c r="O17" s="59"/>
    </row>
    <row r="18" spans="1:15" ht="36.75" customHeight="1" x14ac:dyDescent="0.25">
      <c r="A18" s="49">
        <v>11</v>
      </c>
      <c r="B18" s="65" t="s">
        <v>41</v>
      </c>
      <c r="C18" s="115">
        <v>419.63900000000001</v>
      </c>
      <c r="D18" s="68">
        <v>315.2</v>
      </c>
      <c r="E18" s="105">
        <v>109.04060758464284</v>
      </c>
      <c r="F18" s="106">
        <v>300</v>
      </c>
      <c r="G18" s="107">
        <v>107.1</v>
      </c>
      <c r="H18" s="108">
        <v>368.9</v>
      </c>
      <c r="I18" s="109">
        <v>109.3</v>
      </c>
      <c r="J18" s="125">
        <f t="shared" si="0"/>
        <v>68.899999999999977</v>
      </c>
      <c r="K18" s="126">
        <f t="shared" si="0"/>
        <v>2.2000000000000028</v>
      </c>
      <c r="L18" s="12">
        <f t="shared" si="1"/>
        <v>879.08893120038874</v>
      </c>
      <c r="M18" s="95">
        <f t="shared" si="2"/>
        <v>97.676547911154302</v>
      </c>
      <c r="N18" s="13">
        <f t="shared" si="3"/>
        <v>3.2558849303718103</v>
      </c>
      <c r="O18" s="59"/>
    </row>
    <row r="19" spans="1:15" ht="36.75" customHeight="1" x14ac:dyDescent="0.25">
      <c r="A19" s="49">
        <v>12</v>
      </c>
      <c r="B19" s="65" t="s">
        <v>42</v>
      </c>
      <c r="C19" s="82">
        <v>223.47</v>
      </c>
      <c r="D19" s="68">
        <v>349.1</v>
      </c>
      <c r="E19" s="105">
        <v>101.74734069110494</v>
      </c>
      <c r="F19" s="106">
        <v>356.08200000000005</v>
      </c>
      <c r="G19" s="116">
        <v>102</v>
      </c>
      <c r="H19" s="108">
        <v>418.2</v>
      </c>
      <c r="I19" s="1">
        <v>103.5</v>
      </c>
      <c r="J19" s="125">
        <f t="shared" si="0"/>
        <v>62.117999999999938</v>
      </c>
      <c r="K19" s="126">
        <f t="shared" si="0"/>
        <v>1.5</v>
      </c>
      <c r="L19" s="12">
        <f t="shared" si="1"/>
        <v>1871.3921331722379</v>
      </c>
      <c r="M19" s="95">
        <f t="shared" si="2"/>
        <v>207.93245924135977</v>
      </c>
      <c r="N19" s="13">
        <f t="shared" si="3"/>
        <v>6.9310819747119918</v>
      </c>
      <c r="O19" s="59"/>
    </row>
    <row r="20" spans="1:15" ht="36.75" customHeight="1" x14ac:dyDescent="0.25">
      <c r="A20" s="49">
        <v>13</v>
      </c>
      <c r="B20" s="65" t="s">
        <v>43</v>
      </c>
      <c r="C20" s="115">
        <v>265.90199999999999</v>
      </c>
      <c r="D20" s="68">
        <v>356.3</v>
      </c>
      <c r="E20" s="105">
        <v>108.852753876614</v>
      </c>
      <c r="F20" s="106">
        <v>349.17400000000004</v>
      </c>
      <c r="G20" s="107">
        <v>98</v>
      </c>
      <c r="H20" s="108">
        <v>621.1</v>
      </c>
      <c r="I20" s="109">
        <v>110</v>
      </c>
      <c r="J20" s="125">
        <f t="shared" si="0"/>
        <v>271.92599999999999</v>
      </c>
      <c r="K20" s="126">
        <f t="shared" si="0"/>
        <v>12</v>
      </c>
      <c r="L20" s="12">
        <f t="shared" si="1"/>
        <v>2335.8229723732802</v>
      </c>
      <c r="M20" s="95">
        <f t="shared" si="2"/>
        <v>259.53588581925334</v>
      </c>
      <c r="N20" s="13">
        <f t="shared" si="3"/>
        <v>8.6511961939751121</v>
      </c>
      <c r="O20" s="59"/>
    </row>
    <row r="21" spans="1:15" ht="36.75" customHeight="1" x14ac:dyDescent="0.25">
      <c r="A21" s="49">
        <v>14</v>
      </c>
      <c r="B21" s="65" t="s">
        <v>20</v>
      </c>
      <c r="C21" s="115">
        <v>278.81200000000001</v>
      </c>
      <c r="D21" s="68">
        <v>2630.1</v>
      </c>
      <c r="E21" s="105">
        <v>111.30990511516276</v>
      </c>
      <c r="F21" s="106">
        <v>2630.1</v>
      </c>
      <c r="G21" s="116">
        <v>100</v>
      </c>
      <c r="H21" s="108">
        <v>2941.5</v>
      </c>
      <c r="I21" s="1">
        <v>103</v>
      </c>
      <c r="J21" s="125">
        <f t="shared" si="0"/>
        <v>311.40000000000009</v>
      </c>
      <c r="K21" s="126">
        <f t="shared" si="0"/>
        <v>3</v>
      </c>
      <c r="L21" s="12">
        <f t="shared" si="1"/>
        <v>10550.119793983042</v>
      </c>
      <c r="M21" s="95">
        <f t="shared" si="2"/>
        <v>1172.2355326647823</v>
      </c>
      <c r="N21" s="13">
        <f t="shared" si="3"/>
        <v>39.074517755492742</v>
      </c>
      <c r="O21" s="59"/>
    </row>
    <row r="22" spans="1:15" ht="36.75" customHeight="1" thickBot="1" x14ac:dyDescent="0.3">
      <c r="A22" s="50">
        <v>15</v>
      </c>
      <c r="B22" s="69" t="s">
        <v>21</v>
      </c>
      <c r="C22" s="117">
        <v>140.66499999999999</v>
      </c>
      <c r="D22" s="73">
        <v>450.2</v>
      </c>
      <c r="E22" s="118">
        <v>111.63180165061839</v>
      </c>
      <c r="F22" s="119">
        <v>245</v>
      </c>
      <c r="G22" s="120">
        <v>108</v>
      </c>
      <c r="H22" s="121">
        <v>314.10000000000002</v>
      </c>
      <c r="I22" s="2">
        <v>101.2</v>
      </c>
      <c r="J22" s="128">
        <f t="shared" si="0"/>
        <v>69.100000000000023</v>
      </c>
      <c r="K22" s="129">
        <f t="shared" si="0"/>
        <v>-6.7999999999999972</v>
      </c>
      <c r="L22" s="14">
        <f t="shared" si="1"/>
        <v>2232.9648455550423</v>
      </c>
      <c r="M22" s="99">
        <f t="shared" si="2"/>
        <v>248.10720506167138</v>
      </c>
      <c r="N22" s="15">
        <f t="shared" si="3"/>
        <v>8.2702401687223794</v>
      </c>
      <c r="O22" s="59"/>
    </row>
    <row r="23" spans="1:15" x14ac:dyDescent="0.25">
      <c r="A23" s="74"/>
      <c r="B23" s="74"/>
      <c r="C23" s="74"/>
      <c r="D23" s="74"/>
      <c r="E23" s="74"/>
      <c r="F23" s="75"/>
      <c r="G23" s="74"/>
    </row>
    <row r="24" spans="1:15" x14ac:dyDescent="0.25">
      <c r="A24" s="74"/>
      <c r="B24" s="74"/>
      <c r="C24" s="74"/>
      <c r="D24" s="74"/>
      <c r="E24" s="74"/>
      <c r="F24" s="74"/>
      <c r="G24" s="74"/>
    </row>
    <row r="25" spans="1:15" x14ac:dyDescent="0.25">
      <c r="A25" s="74"/>
      <c r="B25" s="74"/>
      <c r="C25" s="74"/>
      <c r="D25" s="74"/>
      <c r="E25" s="74"/>
      <c r="F25" s="74"/>
      <c r="G25" s="74"/>
    </row>
    <row r="26" spans="1:15" x14ac:dyDescent="0.25">
      <c r="A26" s="74"/>
      <c r="B26" s="74"/>
      <c r="C26" s="74"/>
      <c r="D26" s="74"/>
      <c r="E26" s="74"/>
      <c r="F26" s="74"/>
      <c r="G26" s="74"/>
    </row>
    <row r="27" spans="1:15" x14ac:dyDescent="0.25">
      <c r="A27" s="74"/>
      <c r="B27" s="74"/>
      <c r="C27" s="74"/>
      <c r="D27" s="74"/>
      <c r="E27" s="74"/>
      <c r="F27" s="74"/>
      <c r="G27" s="74"/>
    </row>
    <row r="28" spans="1:15" x14ac:dyDescent="0.25">
      <c r="A28" s="74"/>
      <c r="B28" s="74"/>
      <c r="C28" s="74"/>
      <c r="D28" s="74"/>
      <c r="E28" s="74"/>
      <c r="F28" s="74"/>
      <c r="G28" s="74"/>
    </row>
    <row r="29" spans="1:15" x14ac:dyDescent="0.25">
      <c r="A29" s="74"/>
      <c r="B29" s="74"/>
      <c r="C29" s="74"/>
      <c r="D29" s="74"/>
      <c r="E29" s="74"/>
      <c r="F29" s="74"/>
      <c r="G29" s="74"/>
    </row>
  </sheetData>
  <mergeCells count="17">
    <mergeCell ref="A7:B7"/>
    <mergeCell ref="H5:I5"/>
    <mergeCell ref="J5:J6"/>
    <mergeCell ref="K5:K6"/>
    <mergeCell ref="L5:L6"/>
    <mergeCell ref="M5:M6"/>
    <mergeCell ref="N5:N6"/>
    <mergeCell ref="F1:G1"/>
    <mergeCell ref="A2:N2"/>
    <mergeCell ref="A4:A6"/>
    <mergeCell ref="B4:B6"/>
    <mergeCell ref="C4:C6"/>
    <mergeCell ref="D4:E5"/>
    <mergeCell ref="F4:I4"/>
    <mergeCell ref="J4:K4"/>
    <mergeCell ref="L4:N4"/>
    <mergeCell ref="F5:G5"/>
  </mergeCells>
  <printOptions horizontalCentered="1"/>
  <pageMargins left="0.15748031496062992" right="0.15748031496062992" top="0.23622047244094491" bottom="0.19685039370078741" header="0.23622047244094491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70" zoomScaleSheetLayoutView="70" workbookViewId="0"/>
  </sheetViews>
  <sheetFormatPr defaultColWidth="9.140625" defaultRowHeight="16.5" x14ac:dyDescent="0.25"/>
  <cols>
    <col min="1" max="1" width="4.42578125" style="51" bestFit="1" customWidth="1"/>
    <col min="2" max="2" width="26.140625" style="51" customWidth="1"/>
    <col min="3" max="3" width="17.28515625" style="51" bestFit="1" customWidth="1"/>
    <col min="4" max="4" width="14.5703125" style="51" bestFit="1" customWidth="1"/>
    <col min="5" max="5" width="18.5703125" style="51" bestFit="1" customWidth="1"/>
    <col min="6" max="6" width="15.85546875" style="51" bestFit="1" customWidth="1"/>
    <col min="7" max="7" width="18.5703125" style="51" bestFit="1" customWidth="1"/>
    <col min="8" max="8" width="14" style="51" bestFit="1" customWidth="1"/>
    <col min="9" max="9" width="19.28515625" style="51" bestFit="1" customWidth="1"/>
    <col min="10" max="10" width="12.7109375" style="51" bestFit="1" customWidth="1"/>
    <col min="11" max="11" width="11.7109375" style="51" customWidth="1"/>
    <col min="12" max="12" width="11.5703125" style="51" customWidth="1"/>
    <col min="13" max="13" width="11.42578125" style="51" customWidth="1"/>
    <col min="14" max="14" width="11.140625" style="51" customWidth="1"/>
    <col min="15" max="15" width="11.28515625" style="51" bestFit="1" customWidth="1"/>
    <col min="16" max="16384" width="9.140625" style="51"/>
  </cols>
  <sheetData>
    <row r="1" spans="1:15" x14ac:dyDescent="0.25">
      <c r="F1" s="174"/>
      <c r="G1" s="174"/>
    </row>
    <row r="2" spans="1:15" ht="69" customHeight="1" x14ac:dyDescent="0.25">
      <c r="A2" s="175" t="s">
        <v>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5" ht="17.25" thickBot="1" x14ac:dyDescent="0.3">
      <c r="A3" s="52"/>
      <c r="B3" s="52"/>
      <c r="C3" s="52"/>
      <c r="D3" s="52"/>
      <c r="E3" s="52"/>
      <c r="F3" s="53"/>
      <c r="G3" s="53"/>
      <c r="H3" s="53"/>
      <c r="I3" s="53"/>
      <c r="J3" s="52"/>
      <c r="K3" s="52"/>
    </row>
    <row r="4" spans="1:15" ht="47.25" customHeight="1" thickBot="1" x14ac:dyDescent="0.3">
      <c r="A4" s="176" t="s">
        <v>0</v>
      </c>
      <c r="B4" s="176" t="s">
        <v>9</v>
      </c>
      <c r="C4" s="169" t="s">
        <v>22</v>
      </c>
      <c r="D4" s="162" t="s">
        <v>24</v>
      </c>
      <c r="E4" s="163"/>
      <c r="F4" s="179" t="s">
        <v>25</v>
      </c>
      <c r="G4" s="180"/>
      <c r="H4" s="180"/>
      <c r="I4" s="181"/>
      <c r="J4" s="182" t="s">
        <v>13</v>
      </c>
      <c r="K4" s="183"/>
      <c r="L4" s="182" t="s">
        <v>15</v>
      </c>
      <c r="M4" s="184"/>
      <c r="N4" s="183"/>
    </row>
    <row r="5" spans="1:15" ht="19.5" customHeight="1" thickBot="1" x14ac:dyDescent="0.3">
      <c r="A5" s="177" t="s">
        <v>0</v>
      </c>
      <c r="B5" s="177"/>
      <c r="C5" s="170"/>
      <c r="D5" s="164"/>
      <c r="E5" s="165"/>
      <c r="F5" s="185" t="s">
        <v>10</v>
      </c>
      <c r="G5" s="186"/>
      <c r="H5" s="189" t="s">
        <v>11</v>
      </c>
      <c r="I5" s="190"/>
      <c r="J5" s="172" t="s">
        <v>1</v>
      </c>
      <c r="K5" s="172" t="s">
        <v>14</v>
      </c>
      <c r="L5" s="172" t="s">
        <v>16</v>
      </c>
      <c r="M5" s="172" t="s">
        <v>17</v>
      </c>
      <c r="N5" s="172" t="s">
        <v>18</v>
      </c>
    </row>
    <row r="6" spans="1:15" ht="38.25" thickBot="1" x14ac:dyDescent="0.3">
      <c r="A6" s="178"/>
      <c r="B6" s="178"/>
      <c r="C6" s="171"/>
      <c r="D6" s="54" t="s">
        <v>1</v>
      </c>
      <c r="E6" s="24" t="s">
        <v>12</v>
      </c>
      <c r="F6" s="54" t="s">
        <v>1</v>
      </c>
      <c r="G6" s="55" t="s">
        <v>12</v>
      </c>
      <c r="H6" s="23" t="s">
        <v>1</v>
      </c>
      <c r="I6" s="24" t="s">
        <v>2</v>
      </c>
      <c r="J6" s="173"/>
      <c r="K6" s="173"/>
      <c r="L6" s="173"/>
      <c r="M6" s="173"/>
      <c r="N6" s="173"/>
    </row>
    <row r="7" spans="1:15" s="59" customFormat="1" ht="24.75" customHeight="1" thickBot="1" x14ac:dyDescent="0.3">
      <c r="A7" s="187" t="s">
        <v>19</v>
      </c>
      <c r="B7" s="188"/>
      <c r="C7" s="56">
        <v>3334.48</v>
      </c>
      <c r="D7" s="130">
        <v>4665.3959999999997</v>
      </c>
      <c r="E7" s="131">
        <v>110.2</v>
      </c>
      <c r="F7" s="130">
        <v>5324.9999999999991</v>
      </c>
      <c r="G7" s="131">
        <v>99.5</v>
      </c>
      <c r="H7" s="57">
        <v>4928.2</v>
      </c>
      <c r="I7" s="58">
        <v>100.2</v>
      </c>
      <c r="J7" s="123">
        <f t="shared" ref="J7:J22" si="0">+H7-F7</f>
        <v>-396.79999999999927</v>
      </c>
      <c r="K7" s="124">
        <f t="shared" ref="K7:K22" si="1">+I7-G7</f>
        <v>0.70000000000000284</v>
      </c>
      <c r="L7" s="94">
        <f>+H7/C7*1000</f>
        <v>1477.9515846548788</v>
      </c>
      <c r="M7" s="94">
        <f t="shared" ref="M7:M22" si="2">+L7/9</f>
        <v>164.21684273943097</v>
      </c>
      <c r="N7" s="94">
        <f t="shared" ref="N7:N22" si="3">+M7/30</f>
        <v>5.4738947579810322</v>
      </c>
    </row>
    <row r="8" spans="1:15" ht="36.75" customHeight="1" x14ac:dyDescent="0.25">
      <c r="A8" s="49">
        <v>1</v>
      </c>
      <c r="B8" s="65" t="s">
        <v>31</v>
      </c>
      <c r="C8" s="61">
        <v>207.63200000000001</v>
      </c>
      <c r="D8" s="84">
        <v>169.83029999999999</v>
      </c>
      <c r="E8" s="66">
        <v>105.3</v>
      </c>
      <c r="F8" s="67">
        <v>193.8</v>
      </c>
      <c r="G8" s="5">
        <v>99.4</v>
      </c>
      <c r="H8" s="3">
        <v>432.5</v>
      </c>
      <c r="I8" s="66">
        <v>100.1</v>
      </c>
      <c r="J8" s="125">
        <f t="shared" si="0"/>
        <v>238.7</v>
      </c>
      <c r="K8" s="126">
        <f t="shared" si="1"/>
        <v>0.69999999999998863</v>
      </c>
      <c r="L8" s="96">
        <f t="shared" ref="L8:L22" si="4">+H8/C8*1000</f>
        <v>2083.012252446636</v>
      </c>
      <c r="M8" s="97">
        <f t="shared" si="2"/>
        <v>231.445805827404</v>
      </c>
      <c r="N8" s="98">
        <f t="shared" si="3"/>
        <v>7.7148601942467998</v>
      </c>
      <c r="O8" s="59"/>
    </row>
    <row r="9" spans="1:15" ht="36.75" customHeight="1" x14ac:dyDescent="0.25">
      <c r="A9" s="48">
        <v>2</v>
      </c>
      <c r="B9" s="60" t="s">
        <v>32</v>
      </c>
      <c r="C9" s="61">
        <v>149.756</v>
      </c>
      <c r="D9" s="138">
        <v>129.60120000000001</v>
      </c>
      <c r="E9" s="62">
        <v>104.1</v>
      </c>
      <c r="F9" s="63">
        <v>147.9</v>
      </c>
      <c r="G9" s="19">
        <v>99.1</v>
      </c>
      <c r="H9" s="18">
        <v>135</v>
      </c>
      <c r="I9" s="62">
        <v>100.4</v>
      </c>
      <c r="J9" s="127">
        <f t="shared" si="0"/>
        <v>-12.900000000000006</v>
      </c>
      <c r="K9" s="122">
        <f t="shared" si="1"/>
        <v>1.3000000000000114</v>
      </c>
      <c r="L9" s="12">
        <f t="shared" si="4"/>
        <v>901.46638532012071</v>
      </c>
      <c r="M9" s="95">
        <f t="shared" si="2"/>
        <v>100.16293170223564</v>
      </c>
      <c r="N9" s="13">
        <f t="shared" si="3"/>
        <v>3.3387643900745214</v>
      </c>
      <c r="O9" s="59"/>
    </row>
    <row r="10" spans="1:15" ht="36.75" customHeight="1" x14ac:dyDescent="0.25">
      <c r="A10" s="49">
        <v>3</v>
      </c>
      <c r="B10" s="65" t="s">
        <v>33</v>
      </c>
      <c r="C10" s="61">
        <v>274.47699999999998</v>
      </c>
      <c r="D10" s="139">
        <v>129.14779999999999</v>
      </c>
      <c r="E10" s="66">
        <v>106.8</v>
      </c>
      <c r="F10" s="67">
        <v>149</v>
      </c>
      <c r="G10" s="5">
        <v>100.5</v>
      </c>
      <c r="H10" s="3">
        <v>117</v>
      </c>
      <c r="I10" s="66">
        <v>100.3</v>
      </c>
      <c r="J10" s="125">
        <f t="shared" si="0"/>
        <v>-32</v>
      </c>
      <c r="K10" s="126">
        <f t="shared" si="1"/>
        <v>-0.20000000000000284</v>
      </c>
      <c r="L10" s="12">
        <f t="shared" si="4"/>
        <v>426.26522440860259</v>
      </c>
      <c r="M10" s="95">
        <f t="shared" si="2"/>
        <v>47.362802712066951</v>
      </c>
      <c r="N10" s="13">
        <f t="shared" si="3"/>
        <v>1.5787600904022316</v>
      </c>
      <c r="O10" s="59"/>
    </row>
    <row r="11" spans="1:15" ht="36.75" customHeight="1" x14ac:dyDescent="0.25">
      <c r="A11" s="49">
        <v>4</v>
      </c>
      <c r="B11" s="65" t="s">
        <v>34</v>
      </c>
      <c r="C11" s="61">
        <v>252.36099999999999</v>
      </c>
      <c r="D11" s="139">
        <v>415.47770000000003</v>
      </c>
      <c r="E11" s="66">
        <v>106.5</v>
      </c>
      <c r="F11" s="67">
        <v>474.1</v>
      </c>
      <c r="G11" s="5">
        <v>99</v>
      </c>
      <c r="H11" s="3">
        <v>423.1</v>
      </c>
      <c r="I11" s="66">
        <v>100</v>
      </c>
      <c r="J11" s="125">
        <f t="shared" si="0"/>
        <v>-51</v>
      </c>
      <c r="K11" s="126">
        <f t="shared" si="1"/>
        <v>1</v>
      </c>
      <c r="L11" s="12">
        <f t="shared" si="4"/>
        <v>1676.5665059181097</v>
      </c>
      <c r="M11" s="95">
        <f t="shared" si="2"/>
        <v>186.28516732423441</v>
      </c>
      <c r="N11" s="13">
        <f t="shared" si="3"/>
        <v>6.2095055774744798</v>
      </c>
      <c r="O11" s="59"/>
    </row>
    <row r="12" spans="1:15" ht="36.75" customHeight="1" x14ac:dyDescent="0.25">
      <c r="A12" s="49">
        <v>5</v>
      </c>
      <c r="B12" s="65" t="s">
        <v>35</v>
      </c>
      <c r="C12" s="61">
        <v>290.53199999999998</v>
      </c>
      <c r="D12" s="139">
        <v>480.7756</v>
      </c>
      <c r="E12" s="66">
        <v>109.7</v>
      </c>
      <c r="F12" s="67">
        <v>548.6</v>
      </c>
      <c r="G12" s="5">
        <v>98.8</v>
      </c>
      <c r="H12" s="3">
        <v>547.79999999999995</v>
      </c>
      <c r="I12" s="66">
        <v>100</v>
      </c>
      <c r="J12" s="125">
        <f t="shared" si="0"/>
        <v>-0.80000000000006821</v>
      </c>
      <c r="K12" s="126">
        <f t="shared" si="1"/>
        <v>1.2000000000000028</v>
      </c>
      <c r="L12" s="12">
        <f t="shared" si="4"/>
        <v>1885.5065879145843</v>
      </c>
      <c r="M12" s="95">
        <f t="shared" si="2"/>
        <v>209.50073199050937</v>
      </c>
      <c r="N12" s="13">
        <f t="shared" si="3"/>
        <v>6.9833577330169785</v>
      </c>
      <c r="O12" s="59"/>
    </row>
    <row r="13" spans="1:15" ht="36.75" customHeight="1" x14ac:dyDescent="0.25">
      <c r="A13" s="49">
        <v>6</v>
      </c>
      <c r="B13" s="65" t="s">
        <v>36</v>
      </c>
      <c r="C13" s="61">
        <v>266.19</v>
      </c>
      <c r="D13" s="139">
        <v>320.39870000000002</v>
      </c>
      <c r="E13" s="66">
        <v>109.6</v>
      </c>
      <c r="F13" s="67">
        <v>365.6</v>
      </c>
      <c r="G13" s="5">
        <v>99.5</v>
      </c>
      <c r="H13" s="3">
        <v>317.60000000000002</v>
      </c>
      <c r="I13" s="66">
        <v>100.1</v>
      </c>
      <c r="J13" s="125">
        <f t="shared" si="0"/>
        <v>-48</v>
      </c>
      <c r="K13" s="126">
        <f t="shared" si="1"/>
        <v>0.59999999999999432</v>
      </c>
      <c r="L13" s="12">
        <f t="shared" si="4"/>
        <v>1193.1327247454826</v>
      </c>
      <c r="M13" s="95">
        <f t="shared" si="2"/>
        <v>132.57030274949807</v>
      </c>
      <c r="N13" s="13">
        <f t="shared" si="3"/>
        <v>4.4190100916499357</v>
      </c>
      <c r="O13" s="59"/>
    </row>
    <row r="14" spans="1:15" ht="36.75" customHeight="1" x14ac:dyDescent="0.25">
      <c r="A14" s="49">
        <v>7</v>
      </c>
      <c r="B14" s="65" t="s">
        <v>37</v>
      </c>
      <c r="C14" s="61">
        <v>121.538</v>
      </c>
      <c r="D14" s="139">
        <v>138.98510000000002</v>
      </c>
      <c r="E14" s="66">
        <v>104.7</v>
      </c>
      <c r="F14" s="67">
        <v>158.6</v>
      </c>
      <c r="G14" s="5">
        <v>98.5</v>
      </c>
      <c r="H14" s="3">
        <v>126.6</v>
      </c>
      <c r="I14" s="66">
        <v>100</v>
      </c>
      <c r="J14" s="125">
        <f t="shared" si="0"/>
        <v>-32</v>
      </c>
      <c r="K14" s="126">
        <f t="shared" si="1"/>
        <v>1.5</v>
      </c>
      <c r="L14" s="12">
        <f t="shared" si="4"/>
        <v>1041.6495252513619</v>
      </c>
      <c r="M14" s="95">
        <f t="shared" si="2"/>
        <v>115.7388361390402</v>
      </c>
      <c r="N14" s="13">
        <f t="shared" si="3"/>
        <v>3.8579612046346736</v>
      </c>
      <c r="O14" s="59"/>
    </row>
    <row r="15" spans="1:15" ht="36.75" customHeight="1" x14ac:dyDescent="0.25">
      <c r="A15" s="49">
        <v>8</v>
      </c>
      <c r="B15" s="65" t="s">
        <v>38</v>
      </c>
      <c r="C15" s="61">
        <v>88.22</v>
      </c>
      <c r="D15" s="139">
        <v>244.23050000000001</v>
      </c>
      <c r="E15" s="66">
        <v>109.4</v>
      </c>
      <c r="F15" s="67">
        <v>278.7</v>
      </c>
      <c r="G15" s="5">
        <v>98.8</v>
      </c>
      <c r="H15" s="3">
        <v>218.4</v>
      </c>
      <c r="I15" s="66">
        <v>100.4</v>
      </c>
      <c r="J15" s="125">
        <f t="shared" si="0"/>
        <v>-60.299999999999983</v>
      </c>
      <c r="K15" s="126">
        <f t="shared" si="1"/>
        <v>1.6000000000000085</v>
      </c>
      <c r="L15" s="12">
        <f t="shared" si="4"/>
        <v>2475.6291090455684</v>
      </c>
      <c r="M15" s="95">
        <f t="shared" si="2"/>
        <v>275.06990100506317</v>
      </c>
      <c r="N15" s="13">
        <f t="shared" si="3"/>
        <v>9.1689967001687727</v>
      </c>
      <c r="O15" s="59"/>
    </row>
    <row r="16" spans="1:15" ht="36.75" customHeight="1" x14ac:dyDescent="0.25">
      <c r="A16" s="49">
        <v>9</v>
      </c>
      <c r="B16" s="65" t="s">
        <v>39</v>
      </c>
      <c r="C16" s="61">
        <v>155.52500000000001</v>
      </c>
      <c r="D16" s="84">
        <v>106.4088</v>
      </c>
      <c r="E16" s="66">
        <v>104.2</v>
      </c>
      <c r="F16" s="67">
        <v>121.4</v>
      </c>
      <c r="G16" s="5">
        <v>98.4</v>
      </c>
      <c r="H16" s="3">
        <v>163.19999999999999</v>
      </c>
      <c r="I16" s="66">
        <v>100.4</v>
      </c>
      <c r="J16" s="125">
        <f t="shared" si="0"/>
        <v>41.799999999999983</v>
      </c>
      <c r="K16" s="126">
        <f t="shared" si="1"/>
        <v>2</v>
      </c>
      <c r="L16" s="12">
        <f t="shared" si="4"/>
        <v>1049.3489792637838</v>
      </c>
      <c r="M16" s="95">
        <f t="shared" si="2"/>
        <v>116.59433102930932</v>
      </c>
      <c r="N16" s="13">
        <f t="shared" si="3"/>
        <v>3.8864777009769771</v>
      </c>
      <c r="O16" s="59"/>
    </row>
    <row r="17" spans="1:15" ht="36.75" customHeight="1" x14ac:dyDescent="0.25">
      <c r="A17" s="49">
        <v>10</v>
      </c>
      <c r="B17" s="65" t="s">
        <v>40</v>
      </c>
      <c r="C17" s="61">
        <v>199.761</v>
      </c>
      <c r="D17" s="139">
        <v>163.5504</v>
      </c>
      <c r="E17" s="66">
        <v>105.2</v>
      </c>
      <c r="F17" s="67">
        <v>186.6</v>
      </c>
      <c r="G17" s="5">
        <v>99.6</v>
      </c>
      <c r="H17" s="3">
        <v>144.30000000000001</v>
      </c>
      <c r="I17" s="66">
        <v>100</v>
      </c>
      <c r="J17" s="125">
        <f t="shared" si="0"/>
        <v>-42.299999999999983</v>
      </c>
      <c r="K17" s="126">
        <f t="shared" si="1"/>
        <v>0.40000000000000568</v>
      </c>
      <c r="L17" s="12">
        <f t="shared" si="4"/>
        <v>722.36322405274313</v>
      </c>
      <c r="M17" s="95">
        <f t="shared" si="2"/>
        <v>80.262580450304796</v>
      </c>
      <c r="N17" s="13">
        <f t="shared" si="3"/>
        <v>2.6754193483434934</v>
      </c>
      <c r="O17" s="59"/>
    </row>
    <row r="18" spans="1:15" ht="36.75" customHeight="1" x14ac:dyDescent="0.25">
      <c r="A18" s="49">
        <v>11</v>
      </c>
      <c r="B18" s="65" t="s">
        <v>41</v>
      </c>
      <c r="C18" s="61">
        <v>419.63900000000001</v>
      </c>
      <c r="D18" s="140">
        <v>320.35250000000002</v>
      </c>
      <c r="E18" s="66">
        <v>106</v>
      </c>
      <c r="F18" s="67">
        <v>365.5</v>
      </c>
      <c r="G18" s="5">
        <v>99.9</v>
      </c>
      <c r="H18" s="3">
        <v>335.4</v>
      </c>
      <c r="I18" s="66">
        <v>100</v>
      </c>
      <c r="J18" s="125">
        <f t="shared" si="0"/>
        <v>-30.100000000000023</v>
      </c>
      <c r="K18" s="126">
        <f t="shared" si="1"/>
        <v>9.9999999999994316E-2</v>
      </c>
      <c r="L18" s="12">
        <f t="shared" si="4"/>
        <v>799.25841020496182</v>
      </c>
      <c r="M18" s="95">
        <f t="shared" si="2"/>
        <v>88.806490022773531</v>
      </c>
      <c r="N18" s="13">
        <f t="shared" si="3"/>
        <v>2.960216334092451</v>
      </c>
      <c r="O18" s="59"/>
    </row>
    <row r="19" spans="1:15" ht="36.75" customHeight="1" x14ac:dyDescent="0.25">
      <c r="A19" s="49">
        <v>12</v>
      </c>
      <c r="B19" s="65" t="s">
        <v>42</v>
      </c>
      <c r="C19" s="61">
        <v>223.47</v>
      </c>
      <c r="D19" s="139">
        <v>140.3595</v>
      </c>
      <c r="E19" s="66">
        <v>107.2</v>
      </c>
      <c r="F19" s="67">
        <v>160.19999999999999</v>
      </c>
      <c r="G19" s="5">
        <v>98.6</v>
      </c>
      <c r="H19" s="3">
        <v>133.1</v>
      </c>
      <c r="I19" s="66">
        <v>100.2</v>
      </c>
      <c r="J19" s="125">
        <f t="shared" si="0"/>
        <v>-27.099999999999994</v>
      </c>
      <c r="K19" s="126">
        <f t="shared" si="1"/>
        <v>1.6000000000000085</v>
      </c>
      <c r="L19" s="12">
        <f t="shared" si="4"/>
        <v>595.60567413970557</v>
      </c>
      <c r="M19" s="95">
        <f t="shared" si="2"/>
        <v>66.17840823774506</v>
      </c>
      <c r="N19" s="13">
        <f t="shared" si="3"/>
        <v>2.2059469412581687</v>
      </c>
      <c r="O19" s="59"/>
    </row>
    <row r="20" spans="1:15" ht="36.75" customHeight="1" x14ac:dyDescent="0.25">
      <c r="A20" s="49">
        <v>13</v>
      </c>
      <c r="B20" s="65" t="s">
        <v>43</v>
      </c>
      <c r="C20" s="61">
        <v>265.90199999999999</v>
      </c>
      <c r="D20" s="140">
        <v>283.44809999999995</v>
      </c>
      <c r="E20" s="66">
        <v>106.1</v>
      </c>
      <c r="F20" s="67">
        <v>323.39999999999998</v>
      </c>
      <c r="G20" s="5">
        <v>99.4</v>
      </c>
      <c r="H20" s="3">
        <v>291.7</v>
      </c>
      <c r="I20" s="66">
        <v>100.3</v>
      </c>
      <c r="J20" s="125">
        <f t="shared" si="0"/>
        <v>-31.699999999999989</v>
      </c>
      <c r="K20" s="126">
        <f t="shared" si="1"/>
        <v>0.89999999999999147</v>
      </c>
      <c r="L20" s="12">
        <f t="shared" si="4"/>
        <v>1097.0207068769698</v>
      </c>
      <c r="M20" s="95">
        <f t="shared" si="2"/>
        <v>121.89118965299664</v>
      </c>
      <c r="N20" s="13">
        <f t="shared" si="3"/>
        <v>4.063039655099888</v>
      </c>
      <c r="O20" s="59"/>
    </row>
    <row r="21" spans="1:15" ht="36.75" customHeight="1" x14ac:dyDescent="0.25">
      <c r="A21" s="49">
        <v>14</v>
      </c>
      <c r="B21" s="65" t="s">
        <v>20</v>
      </c>
      <c r="C21" s="61">
        <v>278.81200000000001</v>
      </c>
      <c r="D21" s="140">
        <v>1364.5198</v>
      </c>
      <c r="E21" s="66">
        <v>117.5</v>
      </c>
      <c r="F21" s="67">
        <v>1556.9</v>
      </c>
      <c r="G21" s="5">
        <v>100.1</v>
      </c>
      <c r="H21" s="3">
        <v>1259.5999999999999</v>
      </c>
      <c r="I21" s="66">
        <v>100.5</v>
      </c>
      <c r="J21" s="125">
        <f t="shared" si="0"/>
        <v>-297.30000000000018</v>
      </c>
      <c r="K21" s="126">
        <f t="shared" si="1"/>
        <v>0.40000000000000568</v>
      </c>
      <c r="L21" s="12">
        <f t="shared" si="4"/>
        <v>4517.7395520996215</v>
      </c>
      <c r="M21" s="95">
        <f t="shared" si="2"/>
        <v>501.97106134440241</v>
      </c>
      <c r="N21" s="13">
        <f t="shared" si="3"/>
        <v>16.732368711480081</v>
      </c>
      <c r="O21" s="59"/>
    </row>
    <row r="22" spans="1:15" ht="36.75" customHeight="1" thickBot="1" x14ac:dyDescent="0.3">
      <c r="A22" s="50">
        <v>15</v>
      </c>
      <c r="B22" s="69" t="s">
        <v>21</v>
      </c>
      <c r="C22" s="70">
        <v>140.66499999999999</v>
      </c>
      <c r="D22" s="141">
        <v>258.31</v>
      </c>
      <c r="E22" s="71">
        <v>112.6</v>
      </c>
      <c r="F22" s="72">
        <v>294.7</v>
      </c>
      <c r="G22" s="8">
        <v>98.9</v>
      </c>
      <c r="H22" s="6">
        <v>282.89999999999998</v>
      </c>
      <c r="I22" s="71">
        <v>100.1</v>
      </c>
      <c r="J22" s="128">
        <f t="shared" si="0"/>
        <v>-11.800000000000011</v>
      </c>
      <c r="K22" s="129">
        <f t="shared" si="1"/>
        <v>1.1999999999999886</v>
      </c>
      <c r="L22" s="14">
        <f t="shared" si="4"/>
        <v>2011.1612696832899</v>
      </c>
      <c r="M22" s="99">
        <f t="shared" si="2"/>
        <v>223.46236329814332</v>
      </c>
      <c r="N22" s="15">
        <f t="shared" si="3"/>
        <v>7.4487454432714442</v>
      </c>
      <c r="O22" s="59"/>
    </row>
    <row r="23" spans="1:15" x14ac:dyDescent="0.25">
      <c r="A23" s="74"/>
      <c r="B23" s="74"/>
      <c r="C23" s="74"/>
      <c r="D23" s="74"/>
      <c r="E23" s="74"/>
      <c r="F23" s="75"/>
      <c r="G23" s="74"/>
    </row>
    <row r="24" spans="1:15" x14ac:dyDescent="0.25">
      <c r="A24" s="74"/>
      <c r="B24" s="74"/>
      <c r="C24" s="74"/>
      <c r="D24" s="74"/>
      <c r="E24" s="74"/>
      <c r="F24" s="74"/>
      <c r="G24" s="74"/>
    </row>
    <row r="25" spans="1:15" x14ac:dyDescent="0.25">
      <c r="A25" s="74"/>
      <c r="B25" s="74"/>
      <c r="C25" s="74"/>
      <c r="D25" s="74"/>
      <c r="E25" s="74"/>
      <c r="F25" s="74"/>
      <c r="G25" s="74"/>
    </row>
    <row r="26" spans="1:15" x14ac:dyDescent="0.25">
      <c r="A26" s="74"/>
      <c r="B26" s="74"/>
      <c r="C26" s="74"/>
      <c r="D26" s="74"/>
      <c r="E26" s="74"/>
      <c r="F26" s="74"/>
      <c r="G26" s="74"/>
    </row>
    <row r="27" spans="1:15" x14ac:dyDescent="0.25">
      <c r="A27" s="74"/>
      <c r="B27" s="74"/>
      <c r="C27" s="74"/>
      <c r="D27" s="74"/>
      <c r="E27" s="74"/>
      <c r="F27" s="74"/>
      <c r="G27" s="74"/>
    </row>
    <row r="28" spans="1:15" x14ac:dyDescent="0.25">
      <c r="A28" s="74"/>
      <c r="B28" s="74"/>
      <c r="C28" s="74"/>
      <c r="D28" s="74"/>
      <c r="E28" s="74"/>
      <c r="F28" s="74"/>
      <c r="G28" s="74"/>
    </row>
    <row r="29" spans="1:15" x14ac:dyDescent="0.25">
      <c r="A29" s="74"/>
      <c r="B29" s="74"/>
      <c r="C29" s="74"/>
      <c r="D29" s="74"/>
      <c r="E29" s="74"/>
      <c r="F29" s="74"/>
      <c r="G29" s="74"/>
    </row>
  </sheetData>
  <sortState ref="A9:N22">
    <sortCondition ref="A8"/>
  </sortState>
  <mergeCells count="17">
    <mergeCell ref="M5:M6"/>
    <mergeCell ref="N5:N6"/>
    <mergeCell ref="F1:G1"/>
    <mergeCell ref="A2:N2"/>
    <mergeCell ref="A4:A6"/>
    <mergeCell ref="B4:B6"/>
    <mergeCell ref="C4:C6"/>
    <mergeCell ref="D4:E5"/>
    <mergeCell ref="F4:I4"/>
    <mergeCell ref="J4:K4"/>
    <mergeCell ref="L4:N4"/>
    <mergeCell ref="F5:G5"/>
    <mergeCell ref="A7:B7"/>
    <mergeCell ref="H5:I5"/>
    <mergeCell ref="J5:J6"/>
    <mergeCell ref="K5:K6"/>
    <mergeCell ref="L5:L6"/>
  </mergeCells>
  <printOptions horizontalCentered="1"/>
  <pageMargins left="0.15748031496062992" right="0.15748031496062992" top="0.23622047244094491" bottom="0.19685039370078741" header="0.23622047244094491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70" zoomScaleSheetLayoutView="70" workbookViewId="0"/>
  </sheetViews>
  <sheetFormatPr defaultColWidth="9.140625" defaultRowHeight="16.5" x14ac:dyDescent="0.25"/>
  <cols>
    <col min="1" max="1" width="4.42578125" style="51" bestFit="1" customWidth="1"/>
    <col min="2" max="2" width="25.5703125" style="51" customWidth="1"/>
    <col min="3" max="3" width="17.28515625" style="51" bestFit="1" customWidth="1"/>
    <col min="4" max="4" width="14.5703125" style="51" bestFit="1" customWidth="1"/>
    <col min="5" max="5" width="18.5703125" style="51" bestFit="1" customWidth="1"/>
    <col min="6" max="6" width="15.85546875" style="51" bestFit="1" customWidth="1"/>
    <col min="7" max="7" width="18.5703125" style="51" bestFit="1" customWidth="1"/>
    <col min="8" max="8" width="14" style="51" bestFit="1" customWidth="1"/>
    <col min="9" max="9" width="19.28515625" style="51" bestFit="1" customWidth="1"/>
    <col min="10" max="10" width="12.7109375" style="51" bestFit="1" customWidth="1"/>
    <col min="11" max="11" width="11.7109375" style="51" customWidth="1"/>
    <col min="12" max="12" width="11.5703125" style="51" customWidth="1"/>
    <col min="13" max="13" width="11.42578125" style="51" customWidth="1"/>
    <col min="14" max="14" width="11.140625" style="51" customWidth="1"/>
    <col min="15" max="15" width="11.28515625" style="51" bestFit="1" customWidth="1"/>
    <col min="16" max="16384" width="9.140625" style="51"/>
  </cols>
  <sheetData>
    <row r="1" spans="1:15" x14ac:dyDescent="0.25">
      <c r="F1" s="174"/>
      <c r="G1" s="174"/>
    </row>
    <row r="2" spans="1:15" ht="69" customHeight="1" x14ac:dyDescent="0.25">
      <c r="A2" s="175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5" ht="17.25" thickBot="1" x14ac:dyDescent="0.3">
      <c r="A3" s="52"/>
      <c r="B3" s="52"/>
      <c r="C3" s="52"/>
      <c r="D3" s="52"/>
      <c r="E3" s="52"/>
      <c r="F3" s="53"/>
      <c r="G3" s="53"/>
      <c r="H3" s="53"/>
      <c r="I3" s="53"/>
      <c r="J3" s="52"/>
      <c r="K3" s="52"/>
    </row>
    <row r="4" spans="1:15" ht="47.25" customHeight="1" thickBot="1" x14ac:dyDescent="0.3">
      <c r="A4" s="176" t="s">
        <v>0</v>
      </c>
      <c r="B4" s="176" t="s">
        <v>9</v>
      </c>
      <c r="C4" s="169" t="s">
        <v>22</v>
      </c>
      <c r="D4" s="162" t="s">
        <v>24</v>
      </c>
      <c r="E4" s="163"/>
      <c r="F4" s="179" t="s">
        <v>25</v>
      </c>
      <c r="G4" s="180"/>
      <c r="H4" s="180"/>
      <c r="I4" s="181"/>
      <c r="J4" s="182" t="s">
        <v>13</v>
      </c>
      <c r="K4" s="183"/>
      <c r="L4" s="182" t="s">
        <v>15</v>
      </c>
      <c r="M4" s="184"/>
      <c r="N4" s="183"/>
    </row>
    <row r="5" spans="1:15" ht="19.5" customHeight="1" thickBot="1" x14ac:dyDescent="0.3">
      <c r="A5" s="177" t="s">
        <v>0</v>
      </c>
      <c r="B5" s="177"/>
      <c r="C5" s="170"/>
      <c r="D5" s="164"/>
      <c r="E5" s="165"/>
      <c r="F5" s="185" t="s">
        <v>10</v>
      </c>
      <c r="G5" s="186"/>
      <c r="H5" s="189" t="s">
        <v>11</v>
      </c>
      <c r="I5" s="190"/>
      <c r="J5" s="172" t="s">
        <v>1</v>
      </c>
      <c r="K5" s="172" t="s">
        <v>14</v>
      </c>
      <c r="L5" s="172" t="s">
        <v>16</v>
      </c>
      <c r="M5" s="172" t="s">
        <v>17</v>
      </c>
      <c r="N5" s="172" t="s">
        <v>18</v>
      </c>
    </row>
    <row r="6" spans="1:15" ht="38.25" thickBot="1" x14ac:dyDescent="0.3">
      <c r="A6" s="178"/>
      <c r="B6" s="178"/>
      <c r="C6" s="171"/>
      <c r="D6" s="54" t="s">
        <v>1</v>
      </c>
      <c r="E6" s="133" t="s">
        <v>12</v>
      </c>
      <c r="F6" s="54" t="s">
        <v>1</v>
      </c>
      <c r="G6" s="134" t="s">
        <v>12</v>
      </c>
      <c r="H6" s="132" t="s">
        <v>1</v>
      </c>
      <c r="I6" s="133" t="s">
        <v>2</v>
      </c>
      <c r="J6" s="173"/>
      <c r="K6" s="173"/>
      <c r="L6" s="173"/>
      <c r="M6" s="173"/>
      <c r="N6" s="173"/>
    </row>
    <row r="7" spans="1:15" s="59" customFormat="1" ht="24.75" customHeight="1" thickBot="1" x14ac:dyDescent="0.3">
      <c r="A7" s="187" t="s">
        <v>19</v>
      </c>
      <c r="B7" s="188"/>
      <c r="C7" s="76">
        <v>3334.48</v>
      </c>
      <c r="D7" s="9">
        <v>20417.099999999999</v>
      </c>
      <c r="E7" s="10">
        <v>101.5</v>
      </c>
      <c r="F7" s="77">
        <v>21069.636178991201</v>
      </c>
      <c r="G7" s="78">
        <v>103.19602773651123</v>
      </c>
      <c r="H7" s="9">
        <v>24348.799999999999</v>
      </c>
      <c r="I7" s="10">
        <v>103.4</v>
      </c>
      <c r="J7" s="123">
        <f t="shared" ref="J7:K22" si="0">+H7-F7</f>
        <v>3279.1638210087985</v>
      </c>
      <c r="K7" s="124">
        <f t="shared" si="0"/>
        <v>0.2039722634887795</v>
      </c>
      <c r="L7" s="94">
        <f t="shared" ref="L7:L22" si="1">+H7/C7*1000</f>
        <v>7302.1280679446263</v>
      </c>
      <c r="M7" s="94">
        <f t="shared" ref="M7:M22" si="2">+L7/9</f>
        <v>811.34756310495845</v>
      </c>
      <c r="N7" s="94">
        <f t="shared" ref="N7:N22" si="3">+M7/30</f>
        <v>27.044918770165282</v>
      </c>
    </row>
    <row r="8" spans="1:15" ht="36.75" customHeight="1" x14ac:dyDescent="0.25">
      <c r="A8" s="49">
        <v>1</v>
      </c>
      <c r="B8" s="65" t="s">
        <v>31</v>
      </c>
      <c r="C8" s="82">
        <v>207.63200000000001</v>
      </c>
      <c r="D8" s="68">
        <v>1245.2</v>
      </c>
      <c r="E8" s="13">
        <v>103.5</v>
      </c>
      <c r="F8" s="83">
        <v>1292.2007845804342</v>
      </c>
      <c r="G8" s="84">
        <v>103.77455706556651</v>
      </c>
      <c r="H8" s="12">
        <v>1492.8</v>
      </c>
      <c r="I8" s="13">
        <v>101.1</v>
      </c>
      <c r="J8" s="125">
        <f t="shared" si="0"/>
        <v>200.59921541956578</v>
      </c>
      <c r="K8" s="126">
        <f t="shared" si="0"/>
        <v>-2.6745570655665176</v>
      </c>
      <c r="L8" s="96">
        <f t="shared" si="1"/>
        <v>7189.6432149187021</v>
      </c>
      <c r="M8" s="97">
        <f t="shared" si="2"/>
        <v>798.84924610207804</v>
      </c>
      <c r="N8" s="98">
        <f t="shared" si="3"/>
        <v>26.6283082034026</v>
      </c>
      <c r="O8" s="59"/>
    </row>
    <row r="9" spans="1:15" ht="36.75" customHeight="1" x14ac:dyDescent="0.25">
      <c r="A9" s="48">
        <v>2</v>
      </c>
      <c r="B9" s="60" t="s">
        <v>32</v>
      </c>
      <c r="C9" s="79">
        <v>149.756</v>
      </c>
      <c r="D9" s="64">
        <v>880.2</v>
      </c>
      <c r="E9" s="11">
        <v>103.1</v>
      </c>
      <c r="F9" s="80">
        <v>922.5397658800108</v>
      </c>
      <c r="G9" s="81">
        <v>104.81024379459336</v>
      </c>
      <c r="H9" s="191">
        <v>1076.9000000000001</v>
      </c>
      <c r="I9" s="11">
        <v>102.6</v>
      </c>
      <c r="J9" s="127">
        <f t="shared" si="0"/>
        <v>154.36023411998929</v>
      </c>
      <c r="K9" s="122">
        <f t="shared" si="0"/>
        <v>-2.2102437945933673</v>
      </c>
      <c r="L9" s="12">
        <f t="shared" si="1"/>
        <v>7191.0307433425041</v>
      </c>
      <c r="M9" s="95">
        <f t="shared" si="2"/>
        <v>799.00341592694485</v>
      </c>
      <c r="N9" s="13">
        <f t="shared" si="3"/>
        <v>26.633447197564827</v>
      </c>
      <c r="O9" s="59"/>
    </row>
    <row r="10" spans="1:15" ht="36.75" customHeight="1" x14ac:dyDescent="0.25">
      <c r="A10" s="49">
        <v>3</v>
      </c>
      <c r="B10" s="65" t="s">
        <v>33</v>
      </c>
      <c r="C10" s="82">
        <v>274.47699999999998</v>
      </c>
      <c r="D10" s="68">
        <v>1857.9</v>
      </c>
      <c r="E10" s="13">
        <v>105.3</v>
      </c>
      <c r="F10" s="83">
        <v>1906.6098501504375</v>
      </c>
      <c r="G10" s="84">
        <v>102.62176920988415</v>
      </c>
      <c r="H10" s="12">
        <v>2188.5</v>
      </c>
      <c r="I10" s="13">
        <v>104</v>
      </c>
      <c r="J10" s="125">
        <f t="shared" si="0"/>
        <v>281.89014984956248</v>
      </c>
      <c r="K10" s="126">
        <f t="shared" si="0"/>
        <v>1.3782307901158504</v>
      </c>
      <c r="L10" s="12">
        <f t="shared" si="1"/>
        <v>7973.3456719506557</v>
      </c>
      <c r="M10" s="95">
        <f t="shared" si="2"/>
        <v>885.92729688340614</v>
      </c>
      <c r="N10" s="13">
        <f t="shared" si="3"/>
        <v>29.530909896113538</v>
      </c>
      <c r="O10" s="59"/>
    </row>
    <row r="11" spans="1:15" ht="36.75" customHeight="1" x14ac:dyDescent="0.25">
      <c r="A11" s="49">
        <v>4</v>
      </c>
      <c r="B11" s="65" t="s">
        <v>34</v>
      </c>
      <c r="C11" s="82">
        <v>252.36099999999999</v>
      </c>
      <c r="D11" s="68">
        <v>1857.1</v>
      </c>
      <c r="E11" s="13">
        <v>101.9</v>
      </c>
      <c r="F11" s="83">
        <v>1907.6720652464144</v>
      </c>
      <c r="G11" s="84">
        <v>102.7231740480542</v>
      </c>
      <c r="H11" s="12">
        <v>1995.6</v>
      </c>
      <c r="I11" s="13">
        <v>94</v>
      </c>
      <c r="J11" s="125">
        <f t="shared" si="0"/>
        <v>87.927934753585532</v>
      </c>
      <c r="K11" s="126">
        <f t="shared" si="0"/>
        <v>-8.7231740480542044</v>
      </c>
      <c r="L11" s="12">
        <f t="shared" si="1"/>
        <v>7907.7194970696737</v>
      </c>
      <c r="M11" s="95">
        <f t="shared" si="2"/>
        <v>878.63549967440815</v>
      </c>
      <c r="N11" s="13">
        <f t="shared" si="3"/>
        <v>29.287849989146938</v>
      </c>
      <c r="O11" s="59"/>
    </row>
    <row r="12" spans="1:15" ht="36.75" customHeight="1" x14ac:dyDescent="0.25">
      <c r="A12" s="49">
        <v>5</v>
      </c>
      <c r="B12" s="65" t="s">
        <v>35</v>
      </c>
      <c r="C12" s="82">
        <v>290.53199999999998</v>
      </c>
      <c r="D12" s="68">
        <v>2022.1</v>
      </c>
      <c r="E12" s="13">
        <v>101.7</v>
      </c>
      <c r="F12" s="83">
        <v>2126.1412004176091</v>
      </c>
      <c r="G12" s="84">
        <v>105.14520550010431</v>
      </c>
      <c r="H12" s="12">
        <v>2398.9</v>
      </c>
      <c r="I12" s="13">
        <v>107.6</v>
      </c>
      <c r="J12" s="125">
        <f t="shared" si="0"/>
        <v>272.75879958239102</v>
      </c>
      <c r="K12" s="126">
        <f t="shared" si="0"/>
        <v>2.4547944998956837</v>
      </c>
      <c r="L12" s="12">
        <f t="shared" si="1"/>
        <v>8256.9217848636308</v>
      </c>
      <c r="M12" s="95">
        <f t="shared" si="2"/>
        <v>917.43575387373676</v>
      </c>
      <c r="N12" s="13">
        <f t="shared" si="3"/>
        <v>30.581191795791224</v>
      </c>
      <c r="O12" s="59"/>
    </row>
    <row r="13" spans="1:15" ht="36.75" customHeight="1" x14ac:dyDescent="0.25">
      <c r="A13" s="49">
        <v>6</v>
      </c>
      <c r="B13" s="65" t="s">
        <v>36</v>
      </c>
      <c r="C13" s="82">
        <v>266.19</v>
      </c>
      <c r="D13" s="68">
        <v>1750.5</v>
      </c>
      <c r="E13" s="13">
        <v>94</v>
      </c>
      <c r="F13" s="83">
        <v>1437.8864721259506</v>
      </c>
      <c r="G13" s="84">
        <v>82.141472272262249</v>
      </c>
      <c r="H13" s="12">
        <v>2043.4</v>
      </c>
      <c r="I13" s="13">
        <v>100.2</v>
      </c>
      <c r="J13" s="125">
        <f t="shared" si="0"/>
        <v>605.51352787404949</v>
      </c>
      <c r="K13" s="126">
        <f t="shared" si="0"/>
        <v>18.058527727737754</v>
      </c>
      <c r="L13" s="12">
        <f t="shared" si="1"/>
        <v>7676.4716931515086</v>
      </c>
      <c r="M13" s="95">
        <f t="shared" si="2"/>
        <v>852.94129923905655</v>
      </c>
      <c r="N13" s="13">
        <f t="shared" si="3"/>
        <v>28.431376641301885</v>
      </c>
      <c r="O13" s="59"/>
    </row>
    <row r="14" spans="1:15" ht="36.75" customHeight="1" x14ac:dyDescent="0.25">
      <c r="A14" s="49">
        <v>7</v>
      </c>
      <c r="B14" s="65" t="s">
        <v>37</v>
      </c>
      <c r="C14" s="82">
        <v>121.538</v>
      </c>
      <c r="D14" s="68">
        <v>1351</v>
      </c>
      <c r="E14" s="13">
        <v>96.4</v>
      </c>
      <c r="F14" s="83">
        <v>1444.9938207116475</v>
      </c>
      <c r="G14" s="84">
        <v>106.95735164408937</v>
      </c>
      <c r="H14" s="12">
        <v>1606.5</v>
      </c>
      <c r="I14" s="13">
        <v>107.1</v>
      </c>
      <c r="J14" s="125">
        <f t="shared" si="0"/>
        <v>161.50617928835254</v>
      </c>
      <c r="K14" s="126">
        <f t="shared" si="0"/>
        <v>0.14264835591062308</v>
      </c>
      <c r="L14" s="12">
        <f t="shared" si="1"/>
        <v>13218.088169955076</v>
      </c>
      <c r="M14" s="95">
        <f t="shared" si="2"/>
        <v>1468.6764633283417</v>
      </c>
      <c r="N14" s="13">
        <f t="shared" si="3"/>
        <v>48.955882110944721</v>
      </c>
      <c r="O14" s="59"/>
    </row>
    <row r="15" spans="1:15" ht="36.75" customHeight="1" x14ac:dyDescent="0.25">
      <c r="A15" s="49">
        <v>8</v>
      </c>
      <c r="B15" s="65" t="s">
        <v>38</v>
      </c>
      <c r="C15" s="82">
        <v>88.22</v>
      </c>
      <c r="D15" s="68">
        <v>935.1</v>
      </c>
      <c r="E15" s="13">
        <v>102.3</v>
      </c>
      <c r="F15" s="83">
        <v>1008.193483258525</v>
      </c>
      <c r="G15" s="84">
        <v>107.81664883526093</v>
      </c>
      <c r="H15" s="12">
        <v>1139.0999999999999</v>
      </c>
      <c r="I15" s="13">
        <v>107.7</v>
      </c>
      <c r="J15" s="125">
        <f t="shared" si="0"/>
        <v>130.90651674147489</v>
      </c>
      <c r="K15" s="126">
        <f t="shared" si="0"/>
        <v>-0.11664883526093206</v>
      </c>
      <c r="L15" s="12">
        <f t="shared" si="1"/>
        <v>12912.038086601677</v>
      </c>
      <c r="M15" s="95">
        <f t="shared" si="2"/>
        <v>1434.6708985112973</v>
      </c>
      <c r="N15" s="13">
        <f t="shared" si="3"/>
        <v>47.822363283709912</v>
      </c>
      <c r="O15" s="59"/>
    </row>
    <row r="16" spans="1:15" ht="36.75" customHeight="1" x14ac:dyDescent="0.25">
      <c r="A16" s="49">
        <v>9</v>
      </c>
      <c r="B16" s="65" t="s">
        <v>39</v>
      </c>
      <c r="C16" s="82">
        <v>155.52500000000001</v>
      </c>
      <c r="D16" s="68">
        <v>1216.7</v>
      </c>
      <c r="E16" s="13">
        <v>111.2</v>
      </c>
      <c r="F16" s="83">
        <v>1358.6958557909725</v>
      </c>
      <c r="G16" s="84">
        <v>111.6705725150795</v>
      </c>
      <c r="H16" s="12">
        <v>1557.7</v>
      </c>
      <c r="I16" s="13">
        <v>112.3</v>
      </c>
      <c r="J16" s="125">
        <f t="shared" si="0"/>
        <v>199.00414420902757</v>
      </c>
      <c r="K16" s="126">
        <f t="shared" si="0"/>
        <v>0.62942748492049816</v>
      </c>
      <c r="L16" s="12">
        <f t="shared" si="1"/>
        <v>10015.75309435782</v>
      </c>
      <c r="M16" s="95">
        <f t="shared" si="2"/>
        <v>1112.8614549286467</v>
      </c>
      <c r="N16" s="13">
        <f t="shared" si="3"/>
        <v>37.095381830954892</v>
      </c>
      <c r="O16" s="59"/>
    </row>
    <row r="17" spans="1:15" ht="36.75" customHeight="1" x14ac:dyDescent="0.25">
      <c r="A17" s="49">
        <v>10</v>
      </c>
      <c r="B17" s="65" t="s">
        <v>40</v>
      </c>
      <c r="C17" s="82">
        <v>199.761</v>
      </c>
      <c r="D17" s="68">
        <v>1606.7</v>
      </c>
      <c r="E17" s="13">
        <v>100.4</v>
      </c>
      <c r="F17" s="83">
        <v>1728.2344850539505</v>
      </c>
      <c r="G17" s="84">
        <v>107.56423010231843</v>
      </c>
      <c r="H17" s="12">
        <v>2027</v>
      </c>
      <c r="I17" s="13">
        <v>108.5</v>
      </c>
      <c r="J17" s="125">
        <f t="shared" si="0"/>
        <v>298.76551494604951</v>
      </c>
      <c r="K17" s="126">
        <f t="shared" si="0"/>
        <v>0.93576989768156693</v>
      </c>
      <c r="L17" s="12">
        <f t="shared" si="1"/>
        <v>10147.125815349342</v>
      </c>
      <c r="M17" s="95">
        <f t="shared" si="2"/>
        <v>1127.4584239277046</v>
      </c>
      <c r="N17" s="13">
        <f t="shared" si="3"/>
        <v>37.581947464256821</v>
      </c>
      <c r="O17" s="59"/>
    </row>
    <row r="18" spans="1:15" ht="36.75" customHeight="1" x14ac:dyDescent="0.25">
      <c r="A18" s="49">
        <v>11</v>
      </c>
      <c r="B18" s="65" t="s">
        <v>41</v>
      </c>
      <c r="C18" s="82">
        <v>419.63900000000001</v>
      </c>
      <c r="D18" s="68">
        <v>2522.6999999999998</v>
      </c>
      <c r="E18" s="13">
        <v>106.3</v>
      </c>
      <c r="F18" s="83">
        <v>2605.78754498951</v>
      </c>
      <c r="G18" s="84">
        <v>103.29359594836922</v>
      </c>
      <c r="H18" s="12">
        <v>3095.9</v>
      </c>
      <c r="I18" s="13">
        <v>106.6</v>
      </c>
      <c r="J18" s="125">
        <f t="shared" si="0"/>
        <v>490.11245501049007</v>
      </c>
      <c r="K18" s="126">
        <f t="shared" si="0"/>
        <v>3.3064040516307784</v>
      </c>
      <c r="L18" s="12">
        <f t="shared" si="1"/>
        <v>7377.5316402908211</v>
      </c>
      <c r="M18" s="95">
        <f t="shared" si="2"/>
        <v>819.72573781009123</v>
      </c>
      <c r="N18" s="13">
        <f t="shared" si="3"/>
        <v>27.324191260336374</v>
      </c>
      <c r="O18" s="59"/>
    </row>
    <row r="19" spans="1:15" ht="36.75" customHeight="1" x14ac:dyDescent="0.25">
      <c r="A19" s="49">
        <v>12</v>
      </c>
      <c r="B19" s="65" t="s">
        <v>45</v>
      </c>
      <c r="C19" s="82">
        <v>223.47</v>
      </c>
      <c r="D19" s="68">
        <v>1406.5</v>
      </c>
      <c r="E19" s="13">
        <v>95.3</v>
      </c>
      <c r="F19" s="83">
        <v>1426.9231975516934</v>
      </c>
      <c r="G19" s="84">
        <v>101.45205812667568</v>
      </c>
      <c r="H19" s="12">
        <v>1628.5</v>
      </c>
      <c r="I19" s="13">
        <v>93.4</v>
      </c>
      <c r="J19" s="125">
        <f t="shared" si="0"/>
        <v>201.57680244830658</v>
      </c>
      <c r="K19" s="126">
        <f t="shared" si="0"/>
        <v>-8.052058126675675</v>
      </c>
      <c r="L19" s="12">
        <f t="shared" si="1"/>
        <v>7287.3316328813717</v>
      </c>
      <c r="M19" s="95">
        <f t="shared" si="2"/>
        <v>809.70351476459689</v>
      </c>
      <c r="N19" s="13">
        <f t="shared" si="3"/>
        <v>26.990117158819896</v>
      </c>
      <c r="O19" s="59"/>
    </row>
    <row r="20" spans="1:15" ht="36.75" customHeight="1" x14ac:dyDescent="0.25">
      <c r="A20" s="49">
        <v>13</v>
      </c>
      <c r="B20" s="65" t="s">
        <v>43</v>
      </c>
      <c r="C20" s="82">
        <v>265.90199999999999</v>
      </c>
      <c r="D20" s="68">
        <v>1442.7</v>
      </c>
      <c r="E20" s="13">
        <v>101.5</v>
      </c>
      <c r="F20" s="83">
        <v>1529.7746033786309</v>
      </c>
      <c r="G20" s="84">
        <v>106.03553083653088</v>
      </c>
      <c r="H20" s="12">
        <v>1750</v>
      </c>
      <c r="I20" s="13">
        <v>104.2</v>
      </c>
      <c r="J20" s="125">
        <f t="shared" si="0"/>
        <v>220.2253966213691</v>
      </c>
      <c r="K20" s="126">
        <f t="shared" si="0"/>
        <v>-1.8355308365308787</v>
      </c>
      <c r="L20" s="12">
        <f t="shared" si="1"/>
        <v>6581.3720844521667</v>
      </c>
      <c r="M20" s="95">
        <f t="shared" si="2"/>
        <v>731.26356493912965</v>
      </c>
      <c r="N20" s="13">
        <f t="shared" si="3"/>
        <v>24.375452164637654</v>
      </c>
      <c r="O20" s="59"/>
    </row>
    <row r="21" spans="1:15" ht="36.75" customHeight="1" x14ac:dyDescent="0.25">
      <c r="A21" s="49">
        <v>14</v>
      </c>
      <c r="B21" s="65" t="s">
        <v>20</v>
      </c>
      <c r="C21" s="82">
        <v>278.81200000000001</v>
      </c>
      <c r="D21" s="68">
        <v>140.9</v>
      </c>
      <c r="E21" s="13">
        <v>100.3</v>
      </c>
      <c r="F21" s="83">
        <v>167.72663145136465</v>
      </c>
      <c r="G21" s="84">
        <v>119.03948293212537</v>
      </c>
      <c r="H21" s="12">
        <v>152</v>
      </c>
      <c r="I21" s="13">
        <v>81.7</v>
      </c>
      <c r="J21" s="125">
        <f t="shared" si="0"/>
        <v>-15.726631451364653</v>
      </c>
      <c r="K21" s="126">
        <f t="shared" si="0"/>
        <v>-37.339482932125364</v>
      </c>
      <c r="L21" s="12">
        <f t="shared" si="1"/>
        <v>545.1702222285985</v>
      </c>
      <c r="M21" s="95">
        <f t="shared" si="2"/>
        <v>60.574469136510942</v>
      </c>
      <c r="N21" s="13">
        <f t="shared" si="3"/>
        <v>2.0191489712170312</v>
      </c>
      <c r="O21" s="59"/>
    </row>
    <row r="22" spans="1:15" ht="36.75" customHeight="1" thickBot="1" x14ac:dyDescent="0.3">
      <c r="A22" s="50">
        <v>15</v>
      </c>
      <c r="B22" s="69" t="s">
        <v>21</v>
      </c>
      <c r="C22" s="85">
        <v>140.66499999999999</v>
      </c>
      <c r="D22" s="73">
        <v>181.8</v>
      </c>
      <c r="E22" s="15">
        <v>102.6</v>
      </c>
      <c r="F22" s="86">
        <v>206.25641840408196</v>
      </c>
      <c r="G22" s="87">
        <v>113.45237535978106</v>
      </c>
      <c r="H22" s="14">
        <v>196</v>
      </c>
      <c r="I22" s="15">
        <v>101.2</v>
      </c>
      <c r="J22" s="128">
        <f t="shared" si="0"/>
        <v>-10.256418404081955</v>
      </c>
      <c r="K22" s="129">
        <f t="shared" si="0"/>
        <v>-12.252375359781055</v>
      </c>
      <c r="L22" s="14">
        <f t="shared" si="1"/>
        <v>1393.3814381686989</v>
      </c>
      <c r="M22" s="99">
        <f t="shared" si="2"/>
        <v>154.82015979652209</v>
      </c>
      <c r="N22" s="15">
        <f t="shared" si="3"/>
        <v>5.1606719932174032</v>
      </c>
      <c r="O22" s="59"/>
    </row>
    <row r="23" spans="1:15" x14ac:dyDescent="0.25">
      <c r="A23" s="74"/>
      <c r="B23" s="74"/>
      <c r="C23" s="74"/>
      <c r="D23" s="74"/>
      <c r="E23" s="74"/>
      <c r="F23" s="75"/>
      <c r="G23" s="74"/>
    </row>
    <row r="24" spans="1:15" x14ac:dyDescent="0.25">
      <c r="A24" s="74"/>
      <c r="B24" s="74"/>
      <c r="C24" s="74"/>
      <c r="D24" s="74"/>
      <c r="E24" s="74"/>
      <c r="F24" s="74"/>
      <c r="G24" s="74"/>
    </row>
    <row r="25" spans="1:15" x14ac:dyDescent="0.25">
      <c r="A25" s="74"/>
      <c r="B25" s="74"/>
      <c r="C25" s="74"/>
      <c r="D25" s="74"/>
      <c r="E25" s="74"/>
      <c r="F25" s="74"/>
      <c r="G25" s="74"/>
    </row>
    <row r="26" spans="1:15" x14ac:dyDescent="0.25">
      <c r="A26" s="74"/>
      <c r="B26" s="74"/>
      <c r="C26" s="74"/>
      <c r="D26" s="74"/>
      <c r="E26" s="74"/>
      <c r="F26" s="74"/>
      <c r="G26" s="74"/>
    </row>
    <row r="27" spans="1:15" x14ac:dyDescent="0.25">
      <c r="A27" s="74"/>
      <c r="B27" s="74"/>
      <c r="C27" s="74"/>
      <c r="D27" s="74"/>
      <c r="E27" s="74"/>
      <c r="F27" s="74"/>
      <c r="G27" s="74"/>
    </row>
    <row r="28" spans="1:15" x14ac:dyDescent="0.25">
      <c r="A28" s="74"/>
      <c r="B28" s="74"/>
      <c r="C28" s="74"/>
      <c r="D28" s="74"/>
      <c r="E28" s="74"/>
      <c r="F28" s="74"/>
      <c r="G28" s="74"/>
    </row>
    <row r="29" spans="1:15" x14ac:dyDescent="0.25">
      <c r="A29" s="74"/>
      <c r="B29" s="74"/>
      <c r="C29" s="74"/>
      <c r="D29" s="74"/>
      <c r="E29" s="74"/>
      <c r="F29" s="74"/>
      <c r="G29" s="74"/>
    </row>
  </sheetData>
  <mergeCells count="17">
    <mergeCell ref="A7:B7"/>
    <mergeCell ref="H5:I5"/>
    <mergeCell ref="J5:J6"/>
    <mergeCell ref="K5:K6"/>
    <mergeCell ref="L5:L6"/>
    <mergeCell ref="M5:M6"/>
    <mergeCell ref="N5:N6"/>
    <mergeCell ref="F1:G1"/>
    <mergeCell ref="A2:N2"/>
    <mergeCell ref="A4:A6"/>
    <mergeCell ref="B4:B6"/>
    <mergeCell ref="C4:C6"/>
    <mergeCell ref="D4:E5"/>
    <mergeCell ref="F4:I4"/>
    <mergeCell ref="J4:K4"/>
    <mergeCell ref="L4:N4"/>
    <mergeCell ref="F5:G5"/>
  </mergeCells>
  <printOptions horizontalCentered="1"/>
  <pageMargins left="0.15748031496062992" right="0.15748031496062992" top="0.23622047244094491" bottom="0.19685039370078741" header="0.23622047244094491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55" zoomScaleSheetLayoutView="55" workbookViewId="0"/>
  </sheetViews>
  <sheetFormatPr defaultColWidth="9.140625" defaultRowHeight="16.5" x14ac:dyDescent="0.25"/>
  <cols>
    <col min="1" max="1" width="4.42578125" style="51" bestFit="1" customWidth="1"/>
    <col min="2" max="2" width="25.5703125" style="51" customWidth="1"/>
    <col min="3" max="3" width="17.28515625" style="51" bestFit="1" customWidth="1"/>
    <col min="4" max="4" width="14.5703125" style="51" bestFit="1" customWidth="1"/>
    <col min="5" max="5" width="18.5703125" style="51" bestFit="1" customWidth="1"/>
    <col min="6" max="6" width="15.85546875" style="51" bestFit="1" customWidth="1"/>
    <col min="7" max="7" width="18.5703125" style="51" bestFit="1" customWidth="1"/>
    <col min="8" max="8" width="14" style="51" bestFit="1" customWidth="1"/>
    <col min="9" max="9" width="19.28515625" style="51" bestFit="1" customWidth="1"/>
    <col min="10" max="10" width="12.7109375" style="51" bestFit="1" customWidth="1"/>
    <col min="11" max="11" width="11.7109375" style="51" customWidth="1"/>
    <col min="12" max="12" width="11.5703125" style="51" customWidth="1"/>
    <col min="13" max="13" width="11.42578125" style="51" customWidth="1"/>
    <col min="14" max="14" width="11.140625" style="51" customWidth="1"/>
    <col min="15" max="15" width="11.28515625" style="51" bestFit="1" customWidth="1"/>
    <col min="16" max="16384" width="9.140625" style="51"/>
  </cols>
  <sheetData>
    <row r="1" spans="1:15" x14ac:dyDescent="0.25">
      <c r="F1" s="174"/>
      <c r="G1" s="174"/>
    </row>
    <row r="2" spans="1:15" ht="69" customHeight="1" x14ac:dyDescent="0.25">
      <c r="A2" s="175" t="s">
        <v>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5" ht="17.25" thickBot="1" x14ac:dyDescent="0.3">
      <c r="A3" s="52"/>
      <c r="B3" s="52"/>
      <c r="C3" s="52"/>
      <c r="D3" s="52"/>
      <c r="E3" s="52"/>
      <c r="F3" s="53"/>
      <c r="G3" s="53"/>
      <c r="H3" s="53"/>
      <c r="I3" s="53"/>
      <c r="J3" s="52"/>
      <c r="K3" s="52"/>
    </row>
    <row r="4" spans="1:15" ht="47.25" customHeight="1" thickBot="1" x14ac:dyDescent="0.3">
      <c r="A4" s="176" t="s">
        <v>0</v>
      </c>
      <c r="B4" s="176" t="s">
        <v>9</v>
      </c>
      <c r="C4" s="169" t="s">
        <v>22</v>
      </c>
      <c r="D4" s="162" t="s">
        <v>24</v>
      </c>
      <c r="E4" s="163"/>
      <c r="F4" s="179" t="s">
        <v>25</v>
      </c>
      <c r="G4" s="180"/>
      <c r="H4" s="180"/>
      <c r="I4" s="181"/>
      <c r="J4" s="182" t="s">
        <v>13</v>
      </c>
      <c r="K4" s="183"/>
      <c r="L4" s="182" t="s">
        <v>15</v>
      </c>
      <c r="M4" s="184"/>
      <c r="N4" s="183"/>
    </row>
    <row r="5" spans="1:15" ht="19.5" customHeight="1" thickBot="1" x14ac:dyDescent="0.3">
      <c r="A5" s="177" t="s">
        <v>0</v>
      </c>
      <c r="B5" s="177"/>
      <c r="C5" s="170"/>
      <c r="D5" s="164"/>
      <c r="E5" s="165"/>
      <c r="F5" s="185" t="s">
        <v>10</v>
      </c>
      <c r="G5" s="186"/>
      <c r="H5" s="189" t="s">
        <v>11</v>
      </c>
      <c r="I5" s="190"/>
      <c r="J5" s="172" t="s">
        <v>1</v>
      </c>
      <c r="K5" s="172" t="s">
        <v>14</v>
      </c>
      <c r="L5" s="172" t="s">
        <v>16</v>
      </c>
      <c r="M5" s="172" t="s">
        <v>17</v>
      </c>
      <c r="N5" s="172" t="s">
        <v>18</v>
      </c>
    </row>
    <row r="6" spans="1:15" ht="38.25" thickBot="1" x14ac:dyDescent="0.3">
      <c r="A6" s="178"/>
      <c r="B6" s="178"/>
      <c r="C6" s="171"/>
      <c r="D6" s="54" t="s">
        <v>1</v>
      </c>
      <c r="E6" s="133" t="s">
        <v>12</v>
      </c>
      <c r="F6" s="54" t="s">
        <v>1</v>
      </c>
      <c r="G6" s="134" t="s">
        <v>12</v>
      </c>
      <c r="H6" s="132" t="s">
        <v>1</v>
      </c>
      <c r="I6" s="133" t="s">
        <v>2</v>
      </c>
      <c r="J6" s="173"/>
      <c r="K6" s="173"/>
      <c r="L6" s="173"/>
      <c r="M6" s="173"/>
      <c r="N6" s="173"/>
    </row>
    <row r="7" spans="1:15" s="59" customFormat="1" ht="24.75" customHeight="1" thickBot="1" x14ac:dyDescent="0.3">
      <c r="A7" s="187" t="s">
        <v>19</v>
      </c>
      <c r="B7" s="188"/>
      <c r="C7" s="76">
        <v>3334.48</v>
      </c>
      <c r="D7" s="16">
        <v>10514.8</v>
      </c>
      <c r="E7" s="17">
        <v>104.5</v>
      </c>
      <c r="F7" s="16">
        <v>9638.5666666666675</v>
      </c>
      <c r="G7" s="17">
        <v>98.2</v>
      </c>
      <c r="H7" s="16">
        <v>12458.037699999999</v>
      </c>
      <c r="I7" s="17">
        <v>102</v>
      </c>
      <c r="J7" s="123">
        <f t="shared" ref="J7:K22" si="0">+H7-F7</f>
        <v>2819.4710333333314</v>
      </c>
      <c r="K7" s="124">
        <f t="shared" si="0"/>
        <v>3.7999999999999972</v>
      </c>
      <c r="L7" s="17">
        <f t="shared" ref="L7:L22" si="1">+H7/C7*1000</f>
        <v>3736.1260826275761</v>
      </c>
      <c r="M7" s="17">
        <f t="shared" ref="M7:M22" si="2">+L7/9</f>
        <v>415.1251202919529</v>
      </c>
      <c r="N7" s="17">
        <f t="shared" ref="N7:N22" si="3">+M7/30</f>
        <v>13.837504009731763</v>
      </c>
    </row>
    <row r="8" spans="1:15" ht="36.75" customHeight="1" x14ac:dyDescent="0.25">
      <c r="A8" s="49">
        <v>1</v>
      </c>
      <c r="B8" s="65" t="s">
        <v>31</v>
      </c>
      <c r="C8" s="82">
        <v>207.63200000000001</v>
      </c>
      <c r="D8" s="68">
        <v>404.8</v>
      </c>
      <c r="E8" s="19">
        <v>108.2</v>
      </c>
      <c r="F8" s="18">
        <v>371.066666666667</v>
      </c>
      <c r="G8" s="19">
        <v>98.5</v>
      </c>
      <c r="H8" s="18">
        <v>445.6474</v>
      </c>
      <c r="I8" s="19">
        <v>101.6</v>
      </c>
      <c r="J8" s="125">
        <f t="shared" si="0"/>
        <v>74.580733333333001</v>
      </c>
      <c r="K8" s="126">
        <f t="shared" si="0"/>
        <v>3.0999999999999943</v>
      </c>
      <c r="L8" s="96">
        <f t="shared" si="1"/>
        <v>2146.3329351930338</v>
      </c>
      <c r="M8" s="97">
        <f t="shared" si="2"/>
        <v>238.48143724367043</v>
      </c>
      <c r="N8" s="98">
        <f t="shared" si="3"/>
        <v>7.949381241455681</v>
      </c>
      <c r="O8" s="59"/>
    </row>
    <row r="9" spans="1:15" ht="36.75" customHeight="1" x14ac:dyDescent="0.25">
      <c r="A9" s="48">
        <v>2</v>
      </c>
      <c r="B9" s="60" t="s">
        <v>32</v>
      </c>
      <c r="C9" s="79">
        <v>149.756</v>
      </c>
      <c r="D9" s="64">
        <v>525.4</v>
      </c>
      <c r="E9" s="5">
        <v>103.5</v>
      </c>
      <c r="F9" s="3">
        <v>481.61666666666667</v>
      </c>
      <c r="G9" s="5">
        <v>96.9</v>
      </c>
      <c r="H9" s="3">
        <v>585.19550000000004</v>
      </c>
      <c r="I9" s="5">
        <v>95.2</v>
      </c>
      <c r="J9" s="127">
        <f t="shared" si="0"/>
        <v>103.57883333333336</v>
      </c>
      <c r="K9" s="122">
        <f t="shared" si="0"/>
        <v>-1.7000000000000028</v>
      </c>
      <c r="L9" s="12">
        <f t="shared" si="1"/>
        <v>3907.6597932637092</v>
      </c>
      <c r="M9" s="95">
        <f t="shared" si="2"/>
        <v>434.18442147374549</v>
      </c>
      <c r="N9" s="13">
        <f t="shared" si="3"/>
        <v>14.47281404912485</v>
      </c>
      <c r="O9" s="59"/>
    </row>
    <row r="10" spans="1:15" ht="36.75" customHeight="1" x14ac:dyDescent="0.25">
      <c r="A10" s="49">
        <v>3</v>
      </c>
      <c r="B10" s="65" t="s">
        <v>33</v>
      </c>
      <c r="C10" s="82">
        <v>274.47699999999998</v>
      </c>
      <c r="D10" s="68">
        <v>711.8</v>
      </c>
      <c r="E10" s="5">
        <v>100.3</v>
      </c>
      <c r="F10" s="3">
        <v>652.48333333333335</v>
      </c>
      <c r="G10" s="5">
        <v>97.4</v>
      </c>
      <c r="H10" s="3">
        <v>1075.4984999999999</v>
      </c>
      <c r="I10" s="5">
        <v>100.7</v>
      </c>
      <c r="J10" s="125">
        <f t="shared" si="0"/>
        <v>423.01516666666657</v>
      </c>
      <c r="K10" s="126">
        <f t="shared" si="0"/>
        <v>3.2999999999999972</v>
      </c>
      <c r="L10" s="12">
        <f t="shared" si="1"/>
        <v>3918.3556363556872</v>
      </c>
      <c r="M10" s="95">
        <f t="shared" si="2"/>
        <v>435.37284848396524</v>
      </c>
      <c r="N10" s="13">
        <f t="shared" si="3"/>
        <v>14.512428282798842</v>
      </c>
      <c r="O10" s="59"/>
    </row>
    <row r="11" spans="1:15" ht="36.75" customHeight="1" x14ac:dyDescent="0.25">
      <c r="A11" s="49">
        <v>4</v>
      </c>
      <c r="B11" s="65" t="s">
        <v>34</v>
      </c>
      <c r="C11" s="82">
        <v>252.36099999999999</v>
      </c>
      <c r="D11" s="68">
        <v>422</v>
      </c>
      <c r="E11" s="5">
        <v>102.8</v>
      </c>
      <c r="F11" s="3">
        <v>386.83333333333331</v>
      </c>
      <c r="G11" s="5">
        <v>99.2</v>
      </c>
      <c r="H11" s="3">
        <v>438.16079999999999</v>
      </c>
      <c r="I11" s="5">
        <v>101.5</v>
      </c>
      <c r="J11" s="125">
        <f t="shared" si="0"/>
        <v>51.32746666666668</v>
      </c>
      <c r="K11" s="126">
        <f t="shared" si="0"/>
        <v>2.2999999999999972</v>
      </c>
      <c r="L11" s="12">
        <f t="shared" si="1"/>
        <v>1736.2460919080206</v>
      </c>
      <c r="M11" s="95">
        <f t="shared" si="2"/>
        <v>192.91623243422453</v>
      </c>
      <c r="N11" s="13">
        <f t="shared" si="3"/>
        <v>6.4305410811408175</v>
      </c>
      <c r="O11" s="59"/>
    </row>
    <row r="12" spans="1:15" ht="36.75" customHeight="1" x14ac:dyDescent="0.25">
      <c r="A12" s="49">
        <v>5</v>
      </c>
      <c r="B12" s="65" t="s">
        <v>35</v>
      </c>
      <c r="C12" s="82">
        <v>290.53199999999998</v>
      </c>
      <c r="D12" s="68">
        <v>1011.3</v>
      </c>
      <c r="E12" s="5">
        <v>107.9</v>
      </c>
      <c r="F12" s="3">
        <v>927.02499999999986</v>
      </c>
      <c r="G12" s="5">
        <v>99.7</v>
      </c>
      <c r="H12" s="3">
        <v>1147.1456000000001</v>
      </c>
      <c r="I12" s="5">
        <v>102.2</v>
      </c>
      <c r="J12" s="125">
        <f t="shared" si="0"/>
        <v>220.12060000000019</v>
      </c>
      <c r="K12" s="126">
        <f t="shared" si="0"/>
        <v>2.5</v>
      </c>
      <c r="L12" s="12">
        <f t="shared" si="1"/>
        <v>3948.4311538832217</v>
      </c>
      <c r="M12" s="95">
        <f t="shared" si="2"/>
        <v>438.71457265369128</v>
      </c>
      <c r="N12" s="13">
        <f t="shared" si="3"/>
        <v>14.623819088456376</v>
      </c>
      <c r="O12" s="59"/>
    </row>
    <row r="13" spans="1:15" ht="36.75" customHeight="1" x14ac:dyDescent="0.25">
      <c r="A13" s="49">
        <v>6</v>
      </c>
      <c r="B13" s="65" t="s">
        <v>36</v>
      </c>
      <c r="C13" s="82">
        <v>266.19</v>
      </c>
      <c r="D13" s="68">
        <v>673.9</v>
      </c>
      <c r="E13" s="5">
        <v>103</v>
      </c>
      <c r="F13" s="3">
        <v>617.74166666666667</v>
      </c>
      <c r="G13" s="5">
        <v>98.9</v>
      </c>
      <c r="H13" s="3">
        <v>799.62790000000007</v>
      </c>
      <c r="I13" s="5">
        <v>104.2</v>
      </c>
      <c r="J13" s="125">
        <f t="shared" si="0"/>
        <v>181.88623333333339</v>
      </c>
      <c r="K13" s="126">
        <f t="shared" si="0"/>
        <v>5.2999999999999972</v>
      </c>
      <c r="L13" s="12">
        <f t="shared" si="1"/>
        <v>3003.9742289342203</v>
      </c>
      <c r="M13" s="95">
        <f t="shared" si="2"/>
        <v>333.77491432602449</v>
      </c>
      <c r="N13" s="13">
        <f t="shared" si="3"/>
        <v>11.12583047753415</v>
      </c>
      <c r="O13" s="59"/>
    </row>
    <row r="14" spans="1:15" ht="36.75" customHeight="1" x14ac:dyDescent="0.25">
      <c r="A14" s="49">
        <v>7</v>
      </c>
      <c r="B14" s="65" t="s">
        <v>37</v>
      </c>
      <c r="C14" s="82">
        <v>121.538</v>
      </c>
      <c r="D14" s="68">
        <v>482.1</v>
      </c>
      <c r="E14" s="5">
        <v>105.7</v>
      </c>
      <c r="F14" s="3">
        <v>441.92500000000007</v>
      </c>
      <c r="G14" s="5">
        <v>96.2</v>
      </c>
      <c r="H14" s="3">
        <v>523.08990000000006</v>
      </c>
      <c r="I14" s="5">
        <v>92.9</v>
      </c>
      <c r="J14" s="125">
        <f t="shared" si="0"/>
        <v>81.164899999999989</v>
      </c>
      <c r="K14" s="126">
        <f t="shared" si="0"/>
        <v>-3.2999999999999972</v>
      </c>
      <c r="L14" s="12">
        <f t="shared" si="1"/>
        <v>4303.9205845085498</v>
      </c>
      <c r="M14" s="95">
        <f t="shared" si="2"/>
        <v>478.21339827872777</v>
      </c>
      <c r="N14" s="13">
        <f t="shared" si="3"/>
        <v>15.940446609290925</v>
      </c>
      <c r="O14" s="59"/>
    </row>
    <row r="15" spans="1:15" ht="36.75" customHeight="1" x14ac:dyDescent="0.25">
      <c r="A15" s="49">
        <v>8</v>
      </c>
      <c r="B15" s="65" t="s">
        <v>38</v>
      </c>
      <c r="C15" s="82">
        <v>88.22</v>
      </c>
      <c r="D15" s="68">
        <v>326.7</v>
      </c>
      <c r="E15" s="5">
        <v>109.4</v>
      </c>
      <c r="F15" s="3">
        <v>299.47499999999997</v>
      </c>
      <c r="G15" s="5">
        <v>97.1</v>
      </c>
      <c r="H15" s="3">
        <v>356.54640000000001</v>
      </c>
      <c r="I15" s="5">
        <v>103.6</v>
      </c>
      <c r="J15" s="125">
        <f t="shared" si="0"/>
        <v>57.07140000000004</v>
      </c>
      <c r="K15" s="126">
        <f t="shared" si="0"/>
        <v>6.5</v>
      </c>
      <c r="L15" s="12">
        <f t="shared" si="1"/>
        <v>4041.5597370210835</v>
      </c>
      <c r="M15" s="95">
        <f t="shared" si="2"/>
        <v>449.06219300234261</v>
      </c>
      <c r="N15" s="13">
        <f t="shared" si="3"/>
        <v>14.968739766744754</v>
      </c>
      <c r="O15" s="59"/>
    </row>
    <row r="16" spans="1:15" ht="36.75" customHeight="1" x14ac:dyDescent="0.25">
      <c r="A16" s="49">
        <v>9</v>
      </c>
      <c r="B16" s="65" t="s">
        <v>39</v>
      </c>
      <c r="C16" s="82">
        <v>155.52500000000001</v>
      </c>
      <c r="D16" s="68">
        <v>420.4</v>
      </c>
      <c r="E16" s="5">
        <v>106.5</v>
      </c>
      <c r="F16" s="3">
        <v>385.36666666666667</v>
      </c>
      <c r="G16" s="5">
        <v>96.4</v>
      </c>
      <c r="H16" s="3">
        <v>530.37440000000004</v>
      </c>
      <c r="I16" s="5">
        <v>102.3</v>
      </c>
      <c r="J16" s="125">
        <f t="shared" si="0"/>
        <v>145.00773333333336</v>
      </c>
      <c r="K16" s="126">
        <f t="shared" si="0"/>
        <v>5.8999999999999915</v>
      </c>
      <c r="L16" s="12">
        <f t="shared" si="1"/>
        <v>3410.2195788458448</v>
      </c>
      <c r="M16" s="95">
        <f t="shared" si="2"/>
        <v>378.9132865384272</v>
      </c>
      <c r="N16" s="13">
        <f t="shared" si="3"/>
        <v>12.63044288461424</v>
      </c>
      <c r="O16" s="59"/>
    </row>
    <row r="17" spans="1:15" ht="36.75" customHeight="1" x14ac:dyDescent="0.25">
      <c r="A17" s="49">
        <v>10</v>
      </c>
      <c r="B17" s="65" t="s">
        <v>40</v>
      </c>
      <c r="C17" s="82">
        <v>199.761</v>
      </c>
      <c r="D17" s="68">
        <v>450.9</v>
      </c>
      <c r="E17" s="5">
        <v>104.3</v>
      </c>
      <c r="F17" s="3">
        <v>413.32499999999993</v>
      </c>
      <c r="G17" s="5">
        <v>97.8</v>
      </c>
      <c r="H17" s="3">
        <v>519.67830000000004</v>
      </c>
      <c r="I17" s="5">
        <v>100.2</v>
      </c>
      <c r="J17" s="125">
        <f t="shared" si="0"/>
        <v>106.3533000000001</v>
      </c>
      <c r="K17" s="126">
        <f t="shared" si="0"/>
        <v>2.4000000000000057</v>
      </c>
      <c r="L17" s="12">
        <f t="shared" si="1"/>
        <v>2601.5002928499562</v>
      </c>
      <c r="M17" s="95">
        <f t="shared" si="2"/>
        <v>289.0555880944396</v>
      </c>
      <c r="N17" s="13">
        <f t="shared" si="3"/>
        <v>9.6351862698146533</v>
      </c>
      <c r="O17" s="59"/>
    </row>
    <row r="18" spans="1:15" ht="36.75" customHeight="1" x14ac:dyDescent="0.25">
      <c r="A18" s="49">
        <v>11</v>
      </c>
      <c r="B18" s="65" t="s">
        <v>41</v>
      </c>
      <c r="C18" s="82">
        <v>419.63900000000001</v>
      </c>
      <c r="D18" s="68">
        <v>924.5</v>
      </c>
      <c r="E18" s="5">
        <v>111.5</v>
      </c>
      <c r="F18" s="3">
        <v>847.45833333333337</v>
      </c>
      <c r="G18" s="5">
        <v>99.8</v>
      </c>
      <c r="H18" s="3">
        <v>1155.7846000000002</v>
      </c>
      <c r="I18" s="5">
        <v>108.9</v>
      </c>
      <c r="J18" s="125">
        <f t="shared" si="0"/>
        <v>308.32626666666681</v>
      </c>
      <c r="K18" s="126">
        <f t="shared" si="0"/>
        <v>9.1000000000000085</v>
      </c>
      <c r="L18" s="12">
        <f t="shared" si="1"/>
        <v>2754.2354261639175</v>
      </c>
      <c r="M18" s="95">
        <f t="shared" si="2"/>
        <v>306.02615846265752</v>
      </c>
      <c r="N18" s="13">
        <f t="shared" si="3"/>
        <v>10.200871948755251</v>
      </c>
      <c r="O18" s="59"/>
    </row>
    <row r="19" spans="1:15" ht="36.75" customHeight="1" x14ac:dyDescent="0.25">
      <c r="A19" s="49">
        <v>12</v>
      </c>
      <c r="B19" s="65" t="s">
        <v>42</v>
      </c>
      <c r="C19" s="82">
        <v>223.47</v>
      </c>
      <c r="D19" s="68">
        <v>369.5</v>
      </c>
      <c r="E19" s="5">
        <v>101.3</v>
      </c>
      <c r="F19" s="3">
        <v>338.70833333333337</v>
      </c>
      <c r="G19" s="5">
        <v>96.8</v>
      </c>
      <c r="H19" s="3">
        <v>413.36279999999999</v>
      </c>
      <c r="I19" s="5">
        <v>94.9</v>
      </c>
      <c r="J19" s="125">
        <f t="shared" si="0"/>
        <v>74.654466666666622</v>
      </c>
      <c r="K19" s="126">
        <f t="shared" si="0"/>
        <v>-1.8999999999999915</v>
      </c>
      <c r="L19" s="12">
        <f t="shared" si="1"/>
        <v>1849.7462746677406</v>
      </c>
      <c r="M19" s="95">
        <f t="shared" si="2"/>
        <v>205.52736385197119</v>
      </c>
      <c r="N19" s="13">
        <f t="shared" si="3"/>
        <v>6.85091212839904</v>
      </c>
      <c r="O19" s="59"/>
    </row>
    <row r="20" spans="1:15" ht="36.75" customHeight="1" x14ac:dyDescent="0.25">
      <c r="A20" s="49">
        <v>13</v>
      </c>
      <c r="B20" s="65" t="s">
        <v>43</v>
      </c>
      <c r="C20" s="82">
        <v>265.90199999999999</v>
      </c>
      <c r="D20" s="68">
        <v>575.1</v>
      </c>
      <c r="E20" s="5">
        <v>106</v>
      </c>
      <c r="F20" s="3">
        <v>527.17500000000007</v>
      </c>
      <c r="G20" s="5">
        <v>98.7</v>
      </c>
      <c r="H20" s="3">
        <v>678.68060000000003</v>
      </c>
      <c r="I20" s="5">
        <v>97.9</v>
      </c>
      <c r="J20" s="125">
        <f t="shared" si="0"/>
        <v>151.50559999999996</v>
      </c>
      <c r="K20" s="126">
        <f t="shared" si="0"/>
        <v>-0.79999999999999716</v>
      </c>
      <c r="L20" s="12">
        <f t="shared" si="1"/>
        <v>2552.3711743424269</v>
      </c>
      <c r="M20" s="95">
        <f t="shared" si="2"/>
        <v>283.59679714915853</v>
      </c>
      <c r="N20" s="13">
        <f t="shared" si="3"/>
        <v>9.4532265716386181</v>
      </c>
      <c r="O20" s="59"/>
    </row>
    <row r="21" spans="1:15" ht="36.75" customHeight="1" x14ac:dyDescent="0.25">
      <c r="A21" s="49">
        <v>14</v>
      </c>
      <c r="B21" s="65" t="s">
        <v>20</v>
      </c>
      <c r="C21" s="82">
        <v>278.81200000000001</v>
      </c>
      <c r="D21" s="68">
        <v>2573.5</v>
      </c>
      <c r="E21" s="5">
        <v>100.5</v>
      </c>
      <c r="F21" s="3">
        <v>2359.041666666667</v>
      </c>
      <c r="G21" s="5">
        <v>98</v>
      </c>
      <c r="H21" s="3">
        <v>3069.8117999999999</v>
      </c>
      <c r="I21" s="5">
        <v>104.1</v>
      </c>
      <c r="J21" s="125">
        <f t="shared" si="0"/>
        <v>710.77013333333298</v>
      </c>
      <c r="K21" s="126">
        <f t="shared" si="0"/>
        <v>6.0999999999999943</v>
      </c>
      <c r="L21" s="12">
        <f t="shared" si="1"/>
        <v>11010.328823723512</v>
      </c>
      <c r="M21" s="95">
        <f t="shared" si="2"/>
        <v>1223.3698693026124</v>
      </c>
      <c r="N21" s="13">
        <f t="shared" si="3"/>
        <v>40.778995643420416</v>
      </c>
      <c r="O21" s="59"/>
    </row>
    <row r="22" spans="1:15" ht="36.75" customHeight="1" thickBot="1" x14ac:dyDescent="0.3">
      <c r="A22" s="50">
        <v>15</v>
      </c>
      <c r="B22" s="69" t="s">
        <v>21</v>
      </c>
      <c r="C22" s="85">
        <v>140.66499999999999</v>
      </c>
      <c r="D22" s="73">
        <v>642.9</v>
      </c>
      <c r="E22" s="8">
        <v>108.9</v>
      </c>
      <c r="F22" s="6">
        <v>589.32499999999993</v>
      </c>
      <c r="G22" s="8">
        <v>99.7</v>
      </c>
      <c r="H22" s="6">
        <v>719.43319999999994</v>
      </c>
      <c r="I22" s="8">
        <v>105.7</v>
      </c>
      <c r="J22" s="128">
        <f t="shared" si="0"/>
        <v>130.10820000000001</v>
      </c>
      <c r="K22" s="129">
        <f t="shared" si="0"/>
        <v>6</v>
      </c>
      <c r="L22" s="14">
        <f t="shared" si="1"/>
        <v>5114.5146269505558</v>
      </c>
      <c r="M22" s="99">
        <f t="shared" si="2"/>
        <v>568.2794029945062</v>
      </c>
      <c r="N22" s="15">
        <f t="shared" si="3"/>
        <v>18.942646766483541</v>
      </c>
      <c r="O22" s="59"/>
    </row>
    <row r="23" spans="1:15" x14ac:dyDescent="0.25">
      <c r="A23" s="74"/>
      <c r="B23" s="74"/>
      <c r="C23" s="74"/>
      <c r="D23" s="74"/>
      <c r="E23" s="74"/>
      <c r="F23" s="75"/>
      <c r="G23" s="74"/>
    </row>
    <row r="24" spans="1:15" x14ac:dyDescent="0.25">
      <c r="A24" s="74"/>
      <c r="B24" s="74"/>
      <c r="C24" s="74"/>
      <c r="D24" s="74"/>
      <c r="E24" s="74"/>
      <c r="F24" s="74"/>
      <c r="G24" s="74"/>
    </row>
    <row r="25" spans="1:15" x14ac:dyDescent="0.25">
      <c r="A25" s="74"/>
      <c r="B25" s="74"/>
      <c r="C25" s="74"/>
      <c r="D25" s="74"/>
      <c r="E25" s="74"/>
      <c r="F25" s="74"/>
      <c r="G25" s="74"/>
    </row>
    <row r="26" spans="1:15" x14ac:dyDescent="0.25">
      <c r="A26" s="74"/>
      <c r="B26" s="74"/>
      <c r="C26" s="74"/>
      <c r="D26" s="74"/>
      <c r="E26" s="74"/>
      <c r="F26" s="74"/>
      <c r="G26" s="74"/>
    </row>
    <row r="27" spans="1:15" x14ac:dyDescent="0.25">
      <c r="A27" s="74"/>
      <c r="B27" s="74"/>
      <c r="C27" s="74"/>
      <c r="D27" s="74"/>
      <c r="E27" s="74"/>
      <c r="F27" s="74"/>
      <c r="G27" s="74"/>
    </row>
    <row r="28" spans="1:15" x14ac:dyDescent="0.25">
      <c r="A28" s="74"/>
      <c r="B28" s="74"/>
      <c r="C28" s="74"/>
      <c r="D28" s="74"/>
      <c r="E28" s="74"/>
      <c r="F28" s="74"/>
      <c r="G28" s="74"/>
    </row>
    <row r="29" spans="1:15" x14ac:dyDescent="0.25">
      <c r="A29" s="74"/>
      <c r="B29" s="74"/>
      <c r="C29" s="74"/>
      <c r="D29" s="74"/>
      <c r="E29" s="74"/>
      <c r="F29" s="74"/>
      <c r="G29" s="74"/>
    </row>
  </sheetData>
  <mergeCells count="17">
    <mergeCell ref="A7:B7"/>
    <mergeCell ref="H5:I5"/>
    <mergeCell ref="J5:J6"/>
    <mergeCell ref="K5:K6"/>
    <mergeCell ref="L5:L6"/>
    <mergeCell ref="M5:M6"/>
    <mergeCell ref="N5:N6"/>
    <mergeCell ref="F1:G1"/>
    <mergeCell ref="A2:N2"/>
    <mergeCell ref="A4:A6"/>
    <mergeCell ref="B4:B6"/>
    <mergeCell ref="C4:C6"/>
    <mergeCell ref="D4:E5"/>
    <mergeCell ref="F4:I4"/>
    <mergeCell ref="J4:K4"/>
    <mergeCell ref="L4:N4"/>
    <mergeCell ref="F5:G5"/>
  </mergeCells>
  <printOptions horizontalCentered="1"/>
  <pageMargins left="0.15748031496062992" right="0.15748031496062992" top="0.23622047244094491" bottom="0.19685039370078741" header="0.23622047244094491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70" zoomScaleSheetLayoutView="70" workbookViewId="0"/>
  </sheetViews>
  <sheetFormatPr defaultColWidth="9.140625" defaultRowHeight="16.5" x14ac:dyDescent="0.25"/>
  <cols>
    <col min="1" max="1" width="4.42578125" style="51" bestFit="1" customWidth="1"/>
    <col min="2" max="2" width="25.7109375" style="51" customWidth="1"/>
    <col min="3" max="3" width="17.28515625" style="51" bestFit="1" customWidth="1"/>
    <col min="4" max="4" width="14.5703125" style="51" bestFit="1" customWidth="1"/>
    <col min="5" max="5" width="18.5703125" style="51" bestFit="1" customWidth="1"/>
    <col min="6" max="6" width="15.85546875" style="51" bestFit="1" customWidth="1"/>
    <col min="7" max="7" width="18.5703125" style="51" bestFit="1" customWidth="1"/>
    <col min="8" max="8" width="14" style="51" bestFit="1" customWidth="1"/>
    <col min="9" max="9" width="19.28515625" style="51" bestFit="1" customWidth="1"/>
    <col min="10" max="10" width="12.7109375" style="51" bestFit="1" customWidth="1"/>
    <col min="11" max="11" width="11.7109375" style="51" customWidth="1"/>
    <col min="12" max="12" width="11.5703125" style="51" customWidth="1"/>
    <col min="13" max="13" width="11.42578125" style="51" customWidth="1"/>
    <col min="14" max="14" width="11.140625" style="51" customWidth="1"/>
    <col min="15" max="15" width="11.28515625" style="51" bestFit="1" customWidth="1"/>
    <col min="16" max="16384" width="9.140625" style="51"/>
  </cols>
  <sheetData>
    <row r="1" spans="1:15" x14ac:dyDescent="0.25">
      <c r="F1" s="174"/>
      <c r="G1" s="174"/>
    </row>
    <row r="2" spans="1:15" ht="69" customHeight="1" x14ac:dyDescent="0.25">
      <c r="A2" s="175" t="s">
        <v>30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5" ht="17.25" thickBot="1" x14ac:dyDescent="0.3">
      <c r="A3" s="52"/>
      <c r="B3" s="52"/>
      <c r="C3" s="52"/>
      <c r="D3" s="52"/>
      <c r="E3" s="52"/>
      <c r="F3" s="53"/>
      <c r="G3" s="53"/>
      <c r="H3" s="53"/>
      <c r="I3" s="53"/>
      <c r="J3" s="52"/>
      <c r="K3" s="52"/>
    </row>
    <row r="4" spans="1:15" ht="47.25" customHeight="1" thickBot="1" x14ac:dyDescent="0.3">
      <c r="A4" s="176" t="s">
        <v>0</v>
      </c>
      <c r="B4" s="176" t="s">
        <v>9</v>
      </c>
      <c r="C4" s="169" t="s">
        <v>22</v>
      </c>
      <c r="D4" s="162" t="s">
        <v>24</v>
      </c>
      <c r="E4" s="163"/>
      <c r="F4" s="179" t="s">
        <v>25</v>
      </c>
      <c r="G4" s="180"/>
      <c r="H4" s="180"/>
      <c r="I4" s="181"/>
      <c r="J4" s="182" t="s">
        <v>13</v>
      </c>
      <c r="K4" s="183"/>
      <c r="L4" s="182" t="s">
        <v>15</v>
      </c>
      <c r="M4" s="184"/>
      <c r="N4" s="183"/>
    </row>
    <row r="5" spans="1:15" ht="19.5" customHeight="1" thickBot="1" x14ac:dyDescent="0.3">
      <c r="A5" s="177" t="s">
        <v>0</v>
      </c>
      <c r="B5" s="177"/>
      <c r="C5" s="170"/>
      <c r="D5" s="164"/>
      <c r="E5" s="165"/>
      <c r="F5" s="185" t="s">
        <v>10</v>
      </c>
      <c r="G5" s="186"/>
      <c r="H5" s="189" t="s">
        <v>11</v>
      </c>
      <c r="I5" s="190"/>
      <c r="J5" s="172" t="s">
        <v>1</v>
      </c>
      <c r="K5" s="172" t="s">
        <v>14</v>
      </c>
      <c r="L5" s="172" t="s">
        <v>16</v>
      </c>
      <c r="M5" s="172" t="s">
        <v>17</v>
      </c>
      <c r="N5" s="172" t="s">
        <v>18</v>
      </c>
    </row>
    <row r="6" spans="1:15" ht="38.25" thickBot="1" x14ac:dyDescent="0.3">
      <c r="A6" s="178"/>
      <c r="B6" s="178"/>
      <c r="C6" s="171"/>
      <c r="D6" s="54" t="s">
        <v>1</v>
      </c>
      <c r="E6" s="133" t="s">
        <v>12</v>
      </c>
      <c r="F6" s="54" t="s">
        <v>1</v>
      </c>
      <c r="G6" s="134" t="s">
        <v>12</v>
      </c>
      <c r="H6" s="132" t="s">
        <v>1</v>
      </c>
      <c r="I6" s="133" t="s">
        <v>2</v>
      </c>
      <c r="J6" s="173"/>
      <c r="K6" s="173"/>
      <c r="L6" s="173"/>
      <c r="M6" s="173"/>
      <c r="N6" s="173"/>
    </row>
    <row r="7" spans="1:15" s="59" customFormat="1" ht="24.75" customHeight="1" thickBot="1" x14ac:dyDescent="0.3">
      <c r="A7" s="187" t="s">
        <v>19</v>
      </c>
      <c r="B7" s="188"/>
      <c r="C7" s="56">
        <v>3334.48</v>
      </c>
      <c r="D7" s="16">
        <v>8736.8568291999982</v>
      </c>
      <c r="E7" s="17">
        <v>110.9</v>
      </c>
      <c r="F7" s="16">
        <v>8385.5166666666682</v>
      </c>
      <c r="G7" s="17">
        <v>98.9</v>
      </c>
      <c r="H7" s="16">
        <v>10109.2005756</v>
      </c>
      <c r="I7" s="17">
        <v>103.9</v>
      </c>
      <c r="J7" s="123">
        <f t="shared" ref="J7:K22" si="0">+H7-F7</f>
        <v>1723.6839089333316</v>
      </c>
      <c r="K7" s="124">
        <f t="shared" si="0"/>
        <v>5</v>
      </c>
      <c r="L7" s="16">
        <f t="shared" ref="L7:L22" si="1">+H7/C7*1000</f>
        <v>3031.7172619418916</v>
      </c>
      <c r="M7" s="20">
        <f t="shared" ref="M7:M22" si="2">+L7/9</f>
        <v>336.85747354909904</v>
      </c>
      <c r="N7" s="17">
        <f t="shared" ref="N7:N22" si="3">+M7/30</f>
        <v>11.228582451636635</v>
      </c>
    </row>
    <row r="8" spans="1:15" ht="36.75" customHeight="1" x14ac:dyDescent="0.25">
      <c r="A8" s="49">
        <v>1</v>
      </c>
      <c r="B8" s="65" t="s">
        <v>31</v>
      </c>
      <c r="C8" s="61">
        <v>207.63200000000001</v>
      </c>
      <c r="D8" s="68">
        <v>306.64129999999994</v>
      </c>
      <c r="E8" s="5">
        <v>105</v>
      </c>
      <c r="F8" s="3">
        <v>305.43333333333334</v>
      </c>
      <c r="G8" s="5">
        <v>99.1</v>
      </c>
      <c r="H8" s="3">
        <v>419.11730260000002</v>
      </c>
      <c r="I8" s="5">
        <v>102.81079147915598</v>
      </c>
      <c r="J8" s="125">
        <f t="shared" si="0"/>
        <v>113.68396926666668</v>
      </c>
      <c r="K8" s="126">
        <f t="shared" si="0"/>
        <v>3.7107914791559864</v>
      </c>
      <c r="L8" s="3">
        <f>+H8/C8*1000</f>
        <v>2018.5583272327965</v>
      </c>
      <c r="M8" s="4">
        <f t="shared" si="2"/>
        <v>224.28425858142182</v>
      </c>
      <c r="N8" s="5">
        <f t="shared" si="3"/>
        <v>7.4761419527140607</v>
      </c>
      <c r="O8" s="59"/>
    </row>
    <row r="9" spans="1:15" ht="36.75" customHeight="1" x14ac:dyDescent="0.25">
      <c r="A9" s="48">
        <v>2</v>
      </c>
      <c r="B9" s="60" t="s">
        <v>32</v>
      </c>
      <c r="C9" s="61">
        <v>149.756</v>
      </c>
      <c r="D9" s="64">
        <v>191.44949999999997</v>
      </c>
      <c r="E9" s="19">
        <v>103.8</v>
      </c>
      <c r="F9" s="18">
        <v>194.2</v>
      </c>
      <c r="G9" s="19">
        <v>98.7</v>
      </c>
      <c r="H9" s="18">
        <v>291.36392910000001</v>
      </c>
      <c r="I9" s="19">
        <v>110.2</v>
      </c>
      <c r="J9" s="127">
        <f t="shared" si="0"/>
        <v>97.163929100000018</v>
      </c>
      <c r="K9" s="122">
        <f t="shared" si="0"/>
        <v>11.5</v>
      </c>
      <c r="L9" s="18">
        <f t="shared" si="1"/>
        <v>1945.5910220625551</v>
      </c>
      <c r="M9" s="21">
        <f t="shared" si="2"/>
        <v>216.17678022917278</v>
      </c>
      <c r="N9" s="19">
        <f t="shared" si="3"/>
        <v>7.2058926743057592</v>
      </c>
      <c r="O9" s="59"/>
    </row>
    <row r="10" spans="1:15" ht="36.75" customHeight="1" x14ac:dyDescent="0.25">
      <c r="A10" s="49">
        <v>3</v>
      </c>
      <c r="B10" s="65" t="s">
        <v>33</v>
      </c>
      <c r="C10" s="61">
        <v>274.47699999999998</v>
      </c>
      <c r="D10" s="68">
        <v>285.37059999999997</v>
      </c>
      <c r="E10" s="5">
        <v>104.1</v>
      </c>
      <c r="F10" s="3">
        <v>272.8</v>
      </c>
      <c r="G10" s="5">
        <v>99.7</v>
      </c>
      <c r="H10" s="3">
        <v>367.86723690000002</v>
      </c>
      <c r="I10" s="5">
        <v>103.05013083699212</v>
      </c>
      <c r="J10" s="125">
        <f t="shared" si="0"/>
        <v>95.067236900000012</v>
      </c>
      <c r="K10" s="126">
        <f t="shared" si="0"/>
        <v>3.3501308369921219</v>
      </c>
      <c r="L10" s="3">
        <f t="shared" si="1"/>
        <v>1340.2479511944537</v>
      </c>
      <c r="M10" s="4">
        <f t="shared" si="2"/>
        <v>148.91643902160595</v>
      </c>
      <c r="N10" s="5">
        <f t="shared" si="3"/>
        <v>4.9638813007201987</v>
      </c>
      <c r="O10" s="59"/>
    </row>
    <row r="11" spans="1:15" ht="36.75" customHeight="1" x14ac:dyDescent="0.25">
      <c r="A11" s="49">
        <v>4</v>
      </c>
      <c r="B11" s="65" t="s">
        <v>34</v>
      </c>
      <c r="C11" s="61">
        <v>252.36099999999999</v>
      </c>
      <c r="D11" s="68">
        <v>356.2824</v>
      </c>
      <c r="E11" s="5">
        <v>105.4</v>
      </c>
      <c r="F11" s="3">
        <v>321.2</v>
      </c>
      <c r="G11" s="5">
        <v>98.6</v>
      </c>
      <c r="H11" s="3">
        <v>444.7245269</v>
      </c>
      <c r="I11" s="5">
        <v>101.82320577243391</v>
      </c>
      <c r="J11" s="125">
        <f t="shared" si="0"/>
        <v>123.52452690000001</v>
      </c>
      <c r="K11" s="126">
        <f t="shared" si="0"/>
        <v>3.2232057724339143</v>
      </c>
      <c r="L11" s="3">
        <f t="shared" si="1"/>
        <v>1762.2553679055006</v>
      </c>
      <c r="M11" s="4">
        <f t="shared" si="2"/>
        <v>195.80615198950008</v>
      </c>
      <c r="N11" s="5">
        <f t="shared" si="3"/>
        <v>6.5268717329833361</v>
      </c>
      <c r="O11" s="59"/>
    </row>
    <row r="12" spans="1:15" ht="36.75" customHeight="1" x14ac:dyDescent="0.25">
      <c r="A12" s="49">
        <v>5</v>
      </c>
      <c r="B12" s="65" t="s">
        <v>35</v>
      </c>
      <c r="C12" s="61">
        <v>290.53199999999998</v>
      </c>
      <c r="D12" s="68">
        <v>457.47810000000004</v>
      </c>
      <c r="E12" s="5">
        <v>105.2</v>
      </c>
      <c r="F12" s="3">
        <v>460.1</v>
      </c>
      <c r="G12" s="5">
        <v>97.2</v>
      </c>
      <c r="H12" s="3">
        <v>589.39587710000001</v>
      </c>
      <c r="I12" s="5">
        <v>103.81946470617936</v>
      </c>
      <c r="J12" s="125">
        <f t="shared" si="0"/>
        <v>129.29587709999998</v>
      </c>
      <c r="K12" s="126">
        <f t="shared" si="0"/>
        <v>6.6194647061793574</v>
      </c>
      <c r="L12" s="3">
        <f t="shared" si="1"/>
        <v>2028.6780013905527</v>
      </c>
      <c r="M12" s="4">
        <f t="shared" si="2"/>
        <v>225.40866682117252</v>
      </c>
      <c r="N12" s="5">
        <f t="shared" si="3"/>
        <v>7.5136222273724176</v>
      </c>
      <c r="O12" s="59"/>
    </row>
    <row r="13" spans="1:15" ht="36.75" customHeight="1" x14ac:dyDescent="0.25">
      <c r="A13" s="49">
        <v>6</v>
      </c>
      <c r="B13" s="65" t="s">
        <v>36</v>
      </c>
      <c r="C13" s="61">
        <v>266.19</v>
      </c>
      <c r="D13" s="68">
        <v>397.39770000000004</v>
      </c>
      <c r="E13" s="5">
        <v>105.1</v>
      </c>
      <c r="F13" s="3">
        <v>405.1</v>
      </c>
      <c r="G13" s="5">
        <v>99.8</v>
      </c>
      <c r="H13" s="3">
        <v>524.28106279999997</v>
      </c>
      <c r="I13" s="5">
        <v>104.36083522218398</v>
      </c>
      <c r="J13" s="125">
        <f t="shared" si="0"/>
        <v>119.18106279999995</v>
      </c>
      <c r="K13" s="126">
        <f t="shared" si="0"/>
        <v>4.5608352221839823</v>
      </c>
      <c r="L13" s="3">
        <f t="shared" si="1"/>
        <v>1969.5746000976746</v>
      </c>
      <c r="M13" s="4">
        <f t="shared" si="2"/>
        <v>218.84162223307496</v>
      </c>
      <c r="N13" s="5">
        <f t="shared" si="3"/>
        <v>7.2947207411024984</v>
      </c>
      <c r="O13" s="59"/>
    </row>
    <row r="14" spans="1:15" ht="36.75" customHeight="1" x14ac:dyDescent="0.25">
      <c r="A14" s="49">
        <v>7</v>
      </c>
      <c r="B14" s="65" t="s">
        <v>37</v>
      </c>
      <c r="C14" s="61">
        <v>121.538</v>
      </c>
      <c r="D14" s="68">
        <v>205.22599999999997</v>
      </c>
      <c r="E14" s="5">
        <v>118.1</v>
      </c>
      <c r="F14" s="3">
        <v>151.79999999999998</v>
      </c>
      <c r="G14" s="5">
        <v>97.5</v>
      </c>
      <c r="H14" s="3">
        <v>231.61581049999998</v>
      </c>
      <c r="I14" s="5">
        <v>105.81842910814656</v>
      </c>
      <c r="J14" s="125">
        <f t="shared" si="0"/>
        <v>79.815810499999998</v>
      </c>
      <c r="K14" s="126">
        <f t="shared" si="0"/>
        <v>8.3184291081465602</v>
      </c>
      <c r="L14" s="3">
        <f t="shared" si="1"/>
        <v>1905.7069435073804</v>
      </c>
      <c r="M14" s="4">
        <f t="shared" si="2"/>
        <v>211.74521594526448</v>
      </c>
      <c r="N14" s="5">
        <f t="shared" si="3"/>
        <v>7.058173864842149</v>
      </c>
      <c r="O14" s="59"/>
    </row>
    <row r="15" spans="1:15" ht="36.75" customHeight="1" x14ac:dyDescent="0.25">
      <c r="A15" s="49">
        <v>8</v>
      </c>
      <c r="B15" s="65" t="s">
        <v>38</v>
      </c>
      <c r="C15" s="61">
        <v>88.22</v>
      </c>
      <c r="D15" s="68">
        <v>287.74930000000001</v>
      </c>
      <c r="E15" s="5">
        <v>96.9</v>
      </c>
      <c r="F15" s="3">
        <v>280.86666666666667</v>
      </c>
      <c r="G15" s="5">
        <v>96.5</v>
      </c>
      <c r="H15" s="3">
        <v>381.35444890000002</v>
      </c>
      <c r="I15" s="5">
        <v>102.45980977896127</v>
      </c>
      <c r="J15" s="125">
        <f t="shared" si="0"/>
        <v>100.48778223333335</v>
      </c>
      <c r="K15" s="126">
        <f t="shared" si="0"/>
        <v>5.9598097789612723</v>
      </c>
      <c r="L15" s="3">
        <f t="shared" si="1"/>
        <v>4322.7663670369529</v>
      </c>
      <c r="M15" s="4">
        <f t="shared" si="2"/>
        <v>480.30737411521699</v>
      </c>
      <c r="N15" s="5">
        <f t="shared" si="3"/>
        <v>16.010245803840565</v>
      </c>
      <c r="O15" s="59"/>
    </row>
    <row r="16" spans="1:15" ht="36.75" customHeight="1" x14ac:dyDescent="0.25">
      <c r="A16" s="49">
        <v>9</v>
      </c>
      <c r="B16" s="65" t="s">
        <v>39</v>
      </c>
      <c r="C16" s="61">
        <v>155.52500000000001</v>
      </c>
      <c r="D16" s="68">
        <v>296.01360000000005</v>
      </c>
      <c r="E16" s="5">
        <v>107.7</v>
      </c>
      <c r="F16" s="3">
        <v>282.15000000000003</v>
      </c>
      <c r="G16" s="5">
        <v>99.5</v>
      </c>
      <c r="H16" s="3">
        <v>366.36181929999998</v>
      </c>
      <c r="I16" s="5">
        <v>104.40308031591462</v>
      </c>
      <c r="J16" s="125">
        <f t="shared" si="0"/>
        <v>84.211819299999945</v>
      </c>
      <c r="K16" s="126">
        <f t="shared" si="0"/>
        <v>4.9030803159146217</v>
      </c>
      <c r="L16" s="3">
        <f t="shared" si="1"/>
        <v>2355.645840218614</v>
      </c>
      <c r="M16" s="4">
        <f t="shared" si="2"/>
        <v>261.73842669095711</v>
      </c>
      <c r="N16" s="5">
        <f t="shared" si="3"/>
        <v>8.724614223031903</v>
      </c>
      <c r="O16" s="59"/>
    </row>
    <row r="17" spans="1:15" ht="36.75" customHeight="1" x14ac:dyDescent="0.25">
      <c r="A17" s="49">
        <v>10</v>
      </c>
      <c r="B17" s="65" t="s">
        <v>40</v>
      </c>
      <c r="C17" s="61">
        <v>199.761</v>
      </c>
      <c r="D17" s="68">
        <v>189.08929999999995</v>
      </c>
      <c r="E17" s="5">
        <v>105.6</v>
      </c>
      <c r="F17" s="3">
        <v>191.40000000000003</v>
      </c>
      <c r="G17" s="5">
        <v>98.1</v>
      </c>
      <c r="H17" s="3">
        <v>256.47566890000002</v>
      </c>
      <c r="I17" s="5">
        <v>103.00011665529264</v>
      </c>
      <c r="J17" s="125">
        <f t="shared" si="0"/>
        <v>65.075668899999982</v>
      </c>
      <c r="K17" s="126">
        <f t="shared" si="0"/>
        <v>4.9001166552926492</v>
      </c>
      <c r="L17" s="3">
        <f t="shared" si="1"/>
        <v>1283.9126200809969</v>
      </c>
      <c r="M17" s="4">
        <f t="shared" si="2"/>
        <v>142.65695778677744</v>
      </c>
      <c r="N17" s="5">
        <f t="shared" si="3"/>
        <v>4.7552319262259148</v>
      </c>
      <c r="O17" s="59"/>
    </row>
    <row r="18" spans="1:15" ht="36.75" customHeight="1" x14ac:dyDescent="0.25">
      <c r="A18" s="49">
        <v>11</v>
      </c>
      <c r="B18" s="65" t="s">
        <v>41</v>
      </c>
      <c r="C18" s="61">
        <v>419.63900000000001</v>
      </c>
      <c r="D18" s="68">
        <v>337.48840000000001</v>
      </c>
      <c r="E18" s="5">
        <v>104.8</v>
      </c>
      <c r="F18" s="3">
        <v>338.4</v>
      </c>
      <c r="G18" s="5">
        <v>97.8</v>
      </c>
      <c r="H18" s="3">
        <v>495.0584533</v>
      </c>
      <c r="I18" s="5">
        <v>102.02953430954045</v>
      </c>
      <c r="J18" s="125">
        <f t="shared" si="0"/>
        <v>156.65845330000002</v>
      </c>
      <c r="K18" s="126">
        <f t="shared" si="0"/>
        <v>4.2295343095404547</v>
      </c>
      <c r="L18" s="3">
        <f t="shared" si="1"/>
        <v>1179.7246044814708</v>
      </c>
      <c r="M18" s="4">
        <f t="shared" si="2"/>
        <v>131.08051160905231</v>
      </c>
      <c r="N18" s="5">
        <f t="shared" si="3"/>
        <v>4.36935038696841</v>
      </c>
      <c r="O18" s="59"/>
    </row>
    <row r="19" spans="1:15" ht="36.75" customHeight="1" x14ac:dyDescent="0.25">
      <c r="A19" s="49">
        <v>12</v>
      </c>
      <c r="B19" s="65" t="s">
        <v>42</v>
      </c>
      <c r="C19" s="61">
        <v>223.47</v>
      </c>
      <c r="D19" s="68">
        <v>364.18975217093458</v>
      </c>
      <c r="E19" s="5">
        <v>103.9</v>
      </c>
      <c r="F19" s="3">
        <v>287.2833333333333</v>
      </c>
      <c r="G19" s="5">
        <v>99.9</v>
      </c>
      <c r="H19" s="3">
        <v>365.85157809999998</v>
      </c>
      <c r="I19" s="5">
        <v>100.96079297026756</v>
      </c>
      <c r="J19" s="125">
        <f t="shared" si="0"/>
        <v>78.56824476666668</v>
      </c>
      <c r="K19" s="126">
        <f t="shared" si="0"/>
        <v>1.0607929702675563</v>
      </c>
      <c r="L19" s="3">
        <f t="shared" si="1"/>
        <v>1637.1395628048506</v>
      </c>
      <c r="M19" s="4">
        <f t="shared" si="2"/>
        <v>181.90439586720561</v>
      </c>
      <c r="N19" s="5">
        <f t="shared" si="3"/>
        <v>6.0634798622401869</v>
      </c>
      <c r="O19" s="59"/>
    </row>
    <row r="20" spans="1:15" ht="36.75" customHeight="1" x14ac:dyDescent="0.25">
      <c r="A20" s="49">
        <v>13</v>
      </c>
      <c r="B20" s="65" t="s">
        <v>43</v>
      </c>
      <c r="C20" s="61">
        <v>265.90199999999999</v>
      </c>
      <c r="D20" s="68">
        <v>374.21510000000001</v>
      </c>
      <c r="E20" s="5">
        <v>106.7</v>
      </c>
      <c r="F20" s="3">
        <v>345.76666666666665</v>
      </c>
      <c r="G20" s="5">
        <v>96.4</v>
      </c>
      <c r="H20" s="3">
        <v>446.83942530000002</v>
      </c>
      <c r="I20" s="5">
        <v>100.59474830307083</v>
      </c>
      <c r="J20" s="125">
        <f t="shared" si="0"/>
        <v>101.07275863333336</v>
      </c>
      <c r="K20" s="126">
        <f t="shared" si="0"/>
        <v>4.1947483030708241</v>
      </c>
      <c r="L20" s="3">
        <f t="shared" si="1"/>
        <v>1680.4665828011825</v>
      </c>
      <c r="M20" s="4">
        <f t="shared" si="2"/>
        <v>186.71850920013139</v>
      </c>
      <c r="N20" s="5">
        <f t="shared" si="3"/>
        <v>6.2239503066710462</v>
      </c>
      <c r="O20" s="59"/>
    </row>
    <row r="21" spans="1:15" ht="36.75" customHeight="1" x14ac:dyDescent="0.25">
      <c r="A21" s="49">
        <v>14</v>
      </c>
      <c r="B21" s="65" t="s">
        <v>20</v>
      </c>
      <c r="C21" s="61">
        <v>278.81200000000001</v>
      </c>
      <c r="D21" s="68">
        <v>4444.1517000000003</v>
      </c>
      <c r="E21" s="5">
        <v>114.2</v>
      </c>
      <c r="F21" s="3">
        <v>4298.6166666666668</v>
      </c>
      <c r="G21" s="5">
        <v>99.6</v>
      </c>
      <c r="H21" s="3">
        <v>4500.7637110000005</v>
      </c>
      <c r="I21" s="5">
        <v>105.10585111057014</v>
      </c>
      <c r="J21" s="125">
        <f t="shared" si="0"/>
        <v>202.14704433333372</v>
      </c>
      <c r="K21" s="126">
        <f t="shared" si="0"/>
        <v>5.5058511105701484</v>
      </c>
      <c r="L21" s="3">
        <f t="shared" si="1"/>
        <v>16142.647056080801</v>
      </c>
      <c r="M21" s="4">
        <f t="shared" si="2"/>
        <v>1793.6274506756445</v>
      </c>
      <c r="N21" s="5">
        <f t="shared" si="3"/>
        <v>59.787581689188151</v>
      </c>
      <c r="O21" s="59"/>
    </row>
    <row r="22" spans="1:15" ht="36.75" customHeight="1" thickBot="1" x14ac:dyDescent="0.3">
      <c r="A22" s="50">
        <v>15</v>
      </c>
      <c r="B22" s="69" t="s">
        <v>21</v>
      </c>
      <c r="C22" s="70">
        <v>140.66499999999999</v>
      </c>
      <c r="D22" s="73">
        <v>244.1140770290657</v>
      </c>
      <c r="E22" s="8">
        <v>121.2</v>
      </c>
      <c r="F22" s="6">
        <v>250.4</v>
      </c>
      <c r="G22" s="8">
        <v>97.4</v>
      </c>
      <c r="H22" s="6">
        <v>428.09972519999997</v>
      </c>
      <c r="I22" s="8">
        <v>102.47930263455669</v>
      </c>
      <c r="J22" s="128">
        <f t="shared" si="0"/>
        <v>177.69972519999996</v>
      </c>
      <c r="K22" s="129">
        <f t="shared" si="0"/>
        <v>5.079302634556683</v>
      </c>
      <c r="L22" s="6">
        <f t="shared" si="1"/>
        <v>3043.3990345857178</v>
      </c>
      <c r="M22" s="7">
        <f t="shared" si="2"/>
        <v>338.15544828730197</v>
      </c>
      <c r="N22" s="8">
        <f t="shared" si="3"/>
        <v>11.271848276243398</v>
      </c>
      <c r="O22" s="59"/>
    </row>
    <row r="23" spans="1:15" x14ac:dyDescent="0.25">
      <c r="A23" s="74"/>
      <c r="B23" s="74"/>
      <c r="C23" s="74"/>
      <c r="D23" s="74"/>
      <c r="E23" s="74"/>
      <c r="F23" s="75"/>
      <c r="G23" s="74"/>
    </row>
    <row r="24" spans="1:15" x14ac:dyDescent="0.25">
      <c r="A24" s="74"/>
      <c r="B24" s="74"/>
      <c r="C24" s="74"/>
      <c r="D24" s="74"/>
      <c r="E24" s="74"/>
      <c r="F24" s="74"/>
      <c r="G24" s="74"/>
    </row>
    <row r="25" spans="1:15" x14ac:dyDescent="0.25">
      <c r="A25" s="74"/>
      <c r="B25" s="74"/>
      <c r="C25" s="74"/>
      <c r="D25" s="74"/>
      <c r="E25" s="74"/>
      <c r="F25" s="74"/>
      <c r="G25" s="74"/>
    </row>
    <row r="26" spans="1:15" x14ac:dyDescent="0.25">
      <c r="A26" s="74"/>
      <c r="B26" s="74"/>
      <c r="C26" s="74"/>
      <c r="D26" s="74"/>
      <c r="E26" s="74"/>
      <c r="F26" s="74"/>
      <c r="G26" s="74"/>
    </row>
    <row r="27" spans="1:15" x14ac:dyDescent="0.25">
      <c r="A27" s="74"/>
      <c r="B27" s="74"/>
      <c r="C27" s="74"/>
      <c r="D27" s="74"/>
      <c r="E27" s="74"/>
      <c r="F27" s="74"/>
      <c r="G27" s="74"/>
    </row>
    <row r="28" spans="1:15" x14ac:dyDescent="0.25">
      <c r="A28" s="74"/>
      <c r="B28" s="74"/>
      <c r="C28" s="74"/>
      <c r="D28" s="74"/>
      <c r="E28" s="74"/>
      <c r="F28" s="74"/>
      <c r="G28" s="74"/>
    </row>
    <row r="29" spans="1:15" x14ac:dyDescent="0.25">
      <c r="A29" s="74"/>
      <c r="B29" s="74"/>
      <c r="C29" s="74"/>
      <c r="D29" s="74"/>
      <c r="E29" s="74"/>
      <c r="F29" s="74"/>
      <c r="G29" s="74"/>
    </row>
  </sheetData>
  <mergeCells count="17">
    <mergeCell ref="A7:B7"/>
    <mergeCell ref="H5:I5"/>
    <mergeCell ref="J5:J6"/>
    <mergeCell ref="K5:K6"/>
    <mergeCell ref="L5:L6"/>
    <mergeCell ref="M5:M6"/>
    <mergeCell ref="N5:N6"/>
    <mergeCell ref="F1:G1"/>
    <mergeCell ref="A2:N2"/>
    <mergeCell ref="A4:A6"/>
    <mergeCell ref="B4:B6"/>
    <mergeCell ref="C4:C6"/>
    <mergeCell ref="D4:E5"/>
    <mergeCell ref="F4:I4"/>
    <mergeCell ref="J4:K4"/>
    <mergeCell ref="L4:N4"/>
    <mergeCell ref="F5:G5"/>
  </mergeCells>
  <printOptions horizontalCentered="1"/>
  <pageMargins left="0.15748031496062992" right="0.15748031496062992" top="0.23622047244094491" bottom="0.19685039370078741" header="0.23622047244094491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ВРП</vt:lpstr>
      <vt:lpstr>саноат</vt:lpstr>
      <vt:lpstr>Қурилиш ишлари</vt:lpstr>
      <vt:lpstr>қишлоқ хўжалиги</vt:lpstr>
      <vt:lpstr>савдо</vt:lpstr>
      <vt:lpstr>хизмат</vt:lpstr>
      <vt:lpstr>ВРП!Область_печати</vt:lpstr>
      <vt:lpstr>'қишлоқ хўжалиги'!Область_печати</vt:lpstr>
      <vt:lpstr>'Қурилиш ишлари'!Область_печати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2021-01-20T14:30:22Z</dcterms:modified>
</cp:coreProperties>
</file>